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uriska\Desktop\"/>
    </mc:Choice>
  </mc:AlternateContent>
  <xr:revisionPtr revIDLastSave="0" documentId="13_ncr:1_{30C2E6DE-4343-428E-8790-B40CA7DA8029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Manuál" sheetId="4" r:id="rId1"/>
    <sheet name="Použité skratky" sheetId="2" r:id="rId2"/>
    <sheet name="Ceny SPP - distribúcia, a.s. z " sheetId="5" r:id="rId3"/>
    <sheet name="Tranžový nákup" sheetId="3" r:id="rId4"/>
    <sheet name="Tabuľka pre výpočet ceny ZP" sheetId="1" r:id="rId5"/>
  </sheets>
  <definedNames>
    <definedName name="_xlnm.Print_Area" localSheetId="4">'Tabuľka pre výpočet ceny ZP'!$B$1:$AN$12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AD5" i="1"/>
  <c r="AI24" i="1" l="1"/>
  <c r="AN24" i="1" s="1"/>
  <c r="X24" i="1"/>
  <c r="AI23" i="1"/>
  <c r="AN23" i="1" s="1"/>
  <c r="X23" i="1"/>
  <c r="AI22" i="1"/>
  <c r="AN22" i="1" s="1"/>
  <c r="X22" i="1"/>
  <c r="AI21" i="1"/>
  <c r="AN21" i="1" s="1"/>
  <c r="X21" i="1"/>
  <c r="AI20" i="1"/>
  <c r="AN20" i="1" s="1"/>
  <c r="X20" i="1"/>
  <c r="AI19" i="1"/>
  <c r="AN19" i="1" s="1"/>
  <c r="X19" i="1"/>
  <c r="AI18" i="1"/>
  <c r="AN18" i="1" s="1"/>
  <c r="X18" i="1"/>
  <c r="AI17" i="1"/>
  <c r="AN17" i="1" s="1"/>
  <c r="X17" i="1"/>
  <c r="AI16" i="1"/>
  <c r="AN16" i="1" s="1"/>
  <c r="X16" i="1"/>
  <c r="AI15" i="1"/>
  <c r="AN15" i="1" s="1"/>
  <c r="X15" i="1"/>
  <c r="AI14" i="1"/>
  <c r="AN14" i="1" s="1"/>
  <c r="X14" i="1"/>
  <c r="AI13" i="1"/>
  <c r="AN13" i="1" s="1"/>
  <c r="X13" i="1"/>
  <c r="AS24" i="3"/>
  <c r="AS23" i="3"/>
  <c r="AS22" i="3"/>
  <c r="AS21" i="3"/>
  <c r="AS20" i="3"/>
  <c r="AS19" i="3"/>
  <c r="AS18" i="3"/>
  <c r="AS17" i="3"/>
  <c r="AS16" i="3"/>
  <c r="AS15" i="3"/>
  <c r="AS14" i="3"/>
  <c r="AS13" i="3"/>
  <c r="AS6" i="3"/>
  <c r="AS7" i="3"/>
  <c r="AS8" i="3"/>
  <c r="AS9" i="3"/>
  <c r="AS10" i="3"/>
  <c r="AS11" i="3"/>
  <c r="AS12" i="3"/>
  <c r="AS5" i="3"/>
  <c r="X6" i="1"/>
  <c r="X7" i="1"/>
  <c r="X8" i="1"/>
  <c r="X9" i="1"/>
  <c r="X10" i="1"/>
  <c r="X11" i="1"/>
  <c r="X12" i="1"/>
  <c r="X5" i="1"/>
  <c r="Y5" i="1" s="1"/>
  <c r="AB5" i="1"/>
  <c r="R5" i="1"/>
  <c r="Y11" i="1" l="1"/>
  <c r="AJ11" i="1" s="1"/>
  <c r="Y7" i="1"/>
  <c r="AJ7" i="1" s="1"/>
  <c r="Y14" i="1"/>
  <c r="AJ14" i="1" s="1"/>
  <c r="Y16" i="1"/>
  <c r="AJ16" i="1" s="1"/>
  <c r="Y18" i="1"/>
  <c r="AJ18" i="1" s="1"/>
  <c r="Y20" i="1"/>
  <c r="AJ20" i="1" s="1"/>
  <c r="Y22" i="1"/>
  <c r="AJ22" i="1" s="1"/>
  <c r="Y24" i="1"/>
  <c r="AJ24" i="1" s="1"/>
  <c r="Y10" i="1"/>
  <c r="AJ10" i="1" s="1"/>
  <c r="Y6" i="1"/>
  <c r="AJ6" i="1" s="1"/>
  <c r="Y9" i="1"/>
  <c r="AJ9" i="1" s="1"/>
  <c r="Y13" i="1"/>
  <c r="AJ13" i="1" s="1"/>
  <c r="Y15" i="1"/>
  <c r="AJ15" i="1" s="1"/>
  <c r="Y17" i="1"/>
  <c r="AJ17" i="1" s="1"/>
  <c r="Y19" i="1"/>
  <c r="AJ19" i="1" s="1"/>
  <c r="Y21" i="1"/>
  <c r="AJ21" i="1" s="1"/>
  <c r="Y23" i="1"/>
  <c r="AJ23" i="1" s="1"/>
  <c r="Y12" i="1"/>
  <c r="AJ12" i="1" s="1"/>
  <c r="Y8" i="1"/>
  <c r="AJ8" i="1" s="1"/>
  <c r="AT24" i="3"/>
  <c r="AR24" i="3"/>
  <c r="AT8" i="3"/>
  <c r="AR8" i="3"/>
  <c r="AT18" i="3"/>
  <c r="AR18" i="3"/>
  <c r="AT16" i="3"/>
  <c r="AR16" i="3"/>
  <c r="AT17" i="3"/>
  <c r="AR17" i="3"/>
  <c r="AT7" i="3"/>
  <c r="AR7" i="3"/>
  <c r="AT19" i="3"/>
  <c r="AR19" i="3"/>
  <c r="AT10" i="3"/>
  <c r="AR10" i="3"/>
  <c r="AT6" i="3"/>
  <c r="AR6" i="3"/>
  <c r="AT20" i="3"/>
  <c r="AR20" i="3"/>
  <c r="AT9" i="3"/>
  <c r="AR9" i="3"/>
  <c r="AT5" i="3"/>
  <c r="AR5" i="3"/>
  <c r="AT13" i="3"/>
  <c r="AR13" i="3"/>
  <c r="AT21" i="3"/>
  <c r="AR21" i="3"/>
  <c r="AT12" i="3"/>
  <c r="AR12" i="3"/>
  <c r="AT14" i="3"/>
  <c r="AR14" i="3"/>
  <c r="AT22" i="3"/>
  <c r="AR22" i="3"/>
  <c r="AT11" i="3"/>
  <c r="AR11" i="3"/>
  <c r="AT15" i="3"/>
  <c r="AR15" i="3"/>
  <c r="AT23" i="3"/>
  <c r="AR23" i="3"/>
  <c r="AI6" i="1" l="1"/>
  <c r="AN6" i="1" s="1"/>
  <c r="AI8" i="1"/>
  <c r="AN8" i="1" s="1"/>
  <c r="AI11" i="1"/>
  <c r="AN11" i="1" s="1"/>
  <c r="AI7" i="1"/>
  <c r="AN7" i="1" s="1"/>
  <c r="AI12" i="1"/>
  <c r="AN12" i="1" s="1"/>
  <c r="AI10" i="1"/>
  <c r="AN10" i="1" s="1"/>
  <c r="AI9" i="1"/>
  <c r="AN9" i="1" s="1"/>
  <c r="AF5" i="1"/>
  <c r="AH5" i="1" l="1"/>
  <c r="AJ5" i="1" s="1"/>
  <c r="AI5" i="1" l="1"/>
  <c r="AN5" i="1" s="1"/>
</calcChain>
</file>

<file path=xl/sharedStrings.xml><?xml version="1.0" encoding="utf-8"?>
<sst xmlns="http://schemas.openxmlformats.org/spreadsheetml/2006/main" count="289" uniqueCount="152">
  <si>
    <r>
      <t>SOP</t>
    </r>
    <r>
      <rPr>
        <b/>
        <sz val="8"/>
        <color theme="1"/>
        <rFont val="Calibri"/>
        <family val="2"/>
        <charset val="238"/>
        <scheme val="minor"/>
      </rPr>
      <t>O</t>
    </r>
  </si>
  <si>
    <r>
      <t>FMS</t>
    </r>
    <r>
      <rPr>
        <b/>
        <sz val="8"/>
        <rFont val="Calibri"/>
        <family val="2"/>
        <charset val="238"/>
        <scheme val="minor"/>
      </rPr>
      <t>O</t>
    </r>
  </si>
  <si>
    <t>Náklad</t>
  </si>
  <si>
    <r>
      <t>SOP</t>
    </r>
    <r>
      <rPr>
        <b/>
        <sz val="8"/>
        <color theme="1"/>
        <rFont val="Calibri"/>
        <family val="2"/>
        <charset val="238"/>
        <scheme val="minor"/>
      </rPr>
      <t>D</t>
    </r>
  </si>
  <si>
    <r>
      <t>FMS</t>
    </r>
    <r>
      <rPr>
        <b/>
        <sz val="8"/>
        <color theme="1"/>
        <rFont val="Calibri"/>
        <family val="2"/>
        <charset val="238"/>
        <scheme val="minor"/>
      </rPr>
      <t>D</t>
    </r>
  </si>
  <si>
    <r>
      <t>SOP</t>
    </r>
    <r>
      <rPr>
        <b/>
        <sz val="8"/>
        <rFont val="Calibri"/>
        <family val="2"/>
        <charset val="238"/>
        <scheme val="minor"/>
      </rPr>
      <t>P</t>
    </r>
  </si>
  <si>
    <t>SD</t>
  </si>
  <si>
    <t>-</t>
  </si>
  <si>
    <t>€/mes.</t>
  </si>
  <si>
    <t>€/rok</t>
  </si>
  <si>
    <t>OBCHOD</t>
  </si>
  <si>
    <t>PREPRAVA</t>
  </si>
  <si>
    <t>SPOTREBNÁ DAŇ</t>
  </si>
  <si>
    <t>SPOLU</t>
  </si>
  <si>
    <t>Rozdiel</t>
  </si>
  <si>
    <t>Názov spoločnosti</t>
  </si>
  <si>
    <t>Názov odberného miesta</t>
  </si>
  <si>
    <t>Predpokladaná skutočná ročná spotreba zemného plynu pre výpočet ceny ZP</t>
  </si>
  <si>
    <r>
      <t>FMS</t>
    </r>
    <r>
      <rPr>
        <b/>
        <sz val="8"/>
        <rFont val="Calibri"/>
        <family val="2"/>
        <charset val="238"/>
        <scheme val="minor"/>
      </rPr>
      <t>P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</si>
  <si>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</si>
  <si>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Ročná sadzba za dennú distribučnú kapacitu na súhrnnom vstupnom bode</t>
  </si>
  <si>
    <t>DISTRIBÚCIA</t>
  </si>
  <si>
    <r>
      <t>FMS</t>
    </r>
    <r>
      <rPr>
        <b/>
        <sz val="8"/>
        <rFont val="Calibri"/>
        <family val="2"/>
        <charset val="238"/>
        <scheme val="minor"/>
      </rPr>
      <t xml:space="preserve">O </t>
    </r>
    <r>
      <rPr>
        <sz val="11"/>
        <rFont val="Calibri"/>
        <family val="2"/>
        <charset val="238"/>
        <scheme val="minor"/>
      </rPr>
      <t>uvedená v Zmluve o dodávke ZP</t>
    </r>
  </si>
  <si>
    <r>
      <t>SOP</t>
    </r>
    <r>
      <rPr>
        <b/>
        <sz val="8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uvedená v Zmluve o dodávke ZP</t>
    </r>
  </si>
  <si>
    <r>
      <t>FMS</t>
    </r>
    <r>
      <rPr>
        <b/>
        <sz val="8"/>
        <rFont val="Calibri"/>
        <family val="2"/>
        <charset val="238"/>
        <scheme val="minor"/>
      </rPr>
      <t xml:space="preserve">P </t>
    </r>
    <r>
      <rPr>
        <sz val="11"/>
        <rFont val="Calibri"/>
        <family val="2"/>
        <charset val="238"/>
        <scheme val="minor"/>
      </rPr>
      <t>uvedená v Zmluve o dodávke ZP</t>
    </r>
  </si>
  <si>
    <r>
      <t xml:space="preserve">Tarifa odberu </t>
    </r>
    <r>
      <rPr>
        <sz val="11"/>
        <color theme="1"/>
        <rFont val="Calibri"/>
        <family val="2"/>
        <charset val="238"/>
        <scheme val="minor"/>
      </rPr>
      <t>uvedená v Zmluve o dodávke ZP</t>
    </r>
  </si>
  <si>
    <t>Spotebná daň zo zemného plynu</t>
  </si>
  <si>
    <t>Cena za služby súvisiace s prepravou plynu: Fixná mesačná sadzba</t>
  </si>
  <si>
    <t>Cena za služby obchodníka: Fixná mesačná sadzba</t>
  </si>
  <si>
    <t>Cena za služby súvisiace s distribúciou plynu: Fixná mesačná sadzba</t>
  </si>
  <si>
    <t>ZM</t>
  </si>
  <si>
    <t>DMM</t>
  </si>
  <si>
    <t>GCV</t>
  </si>
  <si>
    <t>RSDDK</t>
  </si>
  <si>
    <t>Výsledná ročná sadzba za dennú distribučnú kapacitu</t>
  </si>
  <si>
    <r>
      <t>RSDDK</t>
    </r>
    <r>
      <rPr>
        <vertAlign val="subscript"/>
        <sz val="11"/>
        <color theme="1"/>
        <rFont val="Calibri"/>
        <family val="2"/>
        <charset val="238"/>
        <scheme val="minor"/>
      </rPr>
      <t>OM</t>
    </r>
  </si>
  <si>
    <r>
      <t>RSDDK</t>
    </r>
    <r>
      <rPr>
        <vertAlign val="subscript"/>
        <sz val="11"/>
        <color theme="1"/>
        <rFont val="Calibri"/>
        <family val="2"/>
        <charset val="238"/>
        <scheme val="minor"/>
      </rPr>
      <t>SVB</t>
    </r>
  </si>
  <si>
    <t>Spaľovacie teplo plynu</t>
  </si>
  <si>
    <t>Ročné zmluvné množstvo plynu</t>
  </si>
  <si>
    <t>Denné maximálne množtvo plynu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</si>
  <si>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</si>
  <si>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</si>
  <si>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</si>
  <si>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</si>
  <si>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r>
      <t>RSDDK</t>
    </r>
    <r>
      <rPr>
        <b/>
        <vertAlign val="subscript"/>
        <sz val="11"/>
        <color theme="1"/>
        <rFont val="Calibri"/>
        <family val="2"/>
        <charset val="238"/>
        <scheme val="minor"/>
      </rPr>
      <t>SVB</t>
    </r>
  </si>
  <si>
    <r>
      <t>RSDDK</t>
    </r>
    <r>
      <rPr>
        <b/>
        <vertAlign val="subscript"/>
        <sz val="11"/>
        <color theme="1"/>
        <rFont val="Calibri"/>
        <family val="2"/>
        <charset val="238"/>
        <scheme val="minor"/>
      </rPr>
      <t>OM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</si>
  <si>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</si>
  <si>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</si>
  <si>
    <r>
      <t xml:space="preserve">ZM </t>
    </r>
    <r>
      <rPr>
        <sz val="11"/>
        <color theme="1"/>
        <rFont val="Calibri"/>
        <family val="2"/>
        <charset val="238"/>
        <scheme val="minor"/>
      </rPr>
      <t>uvedené v Zmluve o dodávke ZP</t>
    </r>
  </si>
  <si>
    <r>
      <t xml:space="preserve">DMM </t>
    </r>
    <r>
      <rPr>
        <sz val="11"/>
        <color theme="1"/>
        <rFont val="Calibri"/>
        <family val="2"/>
        <charset val="238"/>
        <scheme val="minor"/>
      </rPr>
      <t>uvedené v Zmluve o dodávke ZP</t>
    </r>
  </si>
  <si>
    <t>1. Tranža plynu</t>
  </si>
  <si>
    <t>Možstvo ZP</t>
  </si>
  <si>
    <t>Zmluvná jednotková cena</t>
  </si>
  <si>
    <t>dd.mm.rrrr</t>
  </si>
  <si>
    <t>2. Tranža plynu</t>
  </si>
  <si>
    <t>3. Tranža plynu</t>
  </si>
  <si>
    <t>4. Tranža plynu</t>
  </si>
  <si>
    <t>5. Tranža plynu</t>
  </si>
  <si>
    <t>6. Tranža plynu</t>
  </si>
  <si>
    <t>7. Tranža plynu</t>
  </si>
  <si>
    <t>8. Tranža plynu</t>
  </si>
  <si>
    <t>9. Tranža plynu</t>
  </si>
  <si>
    <t>10. Tranža plynu</t>
  </si>
  <si>
    <r>
      <rPr>
        <sz val="11"/>
        <color theme="1"/>
        <rFont val="Calibri"/>
        <family val="2"/>
        <charset val="238"/>
        <scheme val="minor"/>
      </rPr>
      <t xml:space="preserve">Výsledná </t>
    </r>
    <r>
      <rPr>
        <b/>
        <sz val="11"/>
        <color theme="1"/>
        <rFont val="Calibri"/>
        <family val="2"/>
        <charset val="238"/>
        <scheme val="minor"/>
      </rPr>
      <t>SOP</t>
    </r>
    <r>
      <rPr>
        <b/>
        <sz val="8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podľa Zmluvy o dodávke ZP</t>
    </r>
  </si>
  <si>
    <t>Dátum uskutočnenia nákupu</t>
  </si>
  <si>
    <t>Ročná spotreba zemného plynu podľa Prílohy č. 9</t>
  </si>
  <si>
    <r>
      <t>€/kWh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</si>
  <si>
    <r>
      <t>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</si>
  <si>
    <r>
      <t>kWh</t>
    </r>
    <r>
      <rPr>
        <vertAlign val="subscript"/>
        <sz val="11"/>
        <color theme="1"/>
        <rFont val="Calibri"/>
        <family val="2"/>
        <charset val="238"/>
      </rPr>
      <t>GCV</t>
    </r>
    <r>
      <rPr>
        <sz val="11"/>
        <color theme="1"/>
        <rFont val="Calibri"/>
        <family val="2"/>
        <charset val="238"/>
      </rPr>
      <t>/m</t>
    </r>
    <r>
      <rPr>
        <vertAlign val="superscript"/>
        <sz val="11"/>
        <color theme="1"/>
        <rFont val="Calibri"/>
        <family val="2"/>
        <charset val="238"/>
      </rPr>
      <t>3</t>
    </r>
  </si>
  <si>
    <r>
      <t>€/m</t>
    </r>
    <r>
      <rPr>
        <vertAlign val="superscript"/>
        <sz val="11"/>
        <color theme="1"/>
        <rFont val="Calibri"/>
        <family val="2"/>
        <charset val="238"/>
      </rPr>
      <t>3</t>
    </r>
  </si>
  <si>
    <t>INÁ SADZBA</t>
  </si>
  <si>
    <t>Iná sadzba za odobratý plyn, ktorá nieje uvedená v rámci tabuľky na výpočet ceny zemného plynu</t>
  </si>
  <si>
    <r>
      <t>kWh prepočítané z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cez spaľovacie teplo zemného plynu</t>
    </r>
  </si>
  <si>
    <t>ZP</t>
  </si>
  <si>
    <t>Zemný plyn</t>
  </si>
  <si>
    <t>Označenie</t>
  </si>
  <si>
    <t>Vysvetlenie</t>
  </si>
  <si>
    <t>ISOP</t>
  </si>
  <si>
    <r>
      <t xml:space="preserve">ISOP </t>
    </r>
    <r>
      <rPr>
        <sz val="11"/>
        <color theme="1"/>
        <rFont val="Calibri"/>
        <family val="2"/>
        <charset val="238"/>
        <scheme val="minor"/>
      </rPr>
      <t>uvedená v Zmluve o dodávke ZP</t>
    </r>
  </si>
  <si>
    <t>Záložka: Tranžový nákup</t>
  </si>
  <si>
    <r>
      <t>Výsledná 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podľa Zmluvy o dodávke ZP</t>
    </r>
  </si>
  <si>
    <t>Každý riadok predstavuje ročné  informácie o 1 odbernom mieste plynu (ďalej len "OM").</t>
  </si>
  <si>
    <t>OM</t>
  </si>
  <si>
    <t>Odberné miesto plynu</t>
  </si>
  <si>
    <r>
      <t>€/kWh</t>
    </r>
    <r>
      <rPr>
        <vertAlign val="subscript"/>
        <sz val="11"/>
        <color theme="1"/>
        <rFont val="Calibri"/>
        <family val="2"/>
        <charset val="238"/>
      </rPr>
      <t>GCV</t>
    </r>
  </si>
  <si>
    <t>V ďalších stĺpcoch je tabuľka pripravená pre 10 nákupov 10 tranží plynu (v prípade, že je potrebné priestor pre nákup viac tranží, dajte túto informáciu svojmu kontaktu na ÚRSO).</t>
  </si>
  <si>
    <t>Maximálna jednotková cena podľa ÚRSO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</si>
  <si>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 xml:space="preserve">" je uvedené sumárne </t>
    </r>
    <r>
      <rPr>
        <b/>
        <sz val="11"/>
        <color theme="1"/>
        <rFont val="Calibri"/>
        <family val="2"/>
        <charset val="238"/>
        <scheme val="minor"/>
      </rPr>
      <t>množstvo plynu</t>
    </r>
    <r>
      <rPr>
        <sz val="11"/>
        <color theme="1"/>
        <rFont val="Calibri"/>
        <family val="2"/>
        <scheme val="minor"/>
      </rPr>
      <t xml:space="preserve"> za všetky uskutočnené tranže.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</si>
  <si>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AT</t>
    </r>
    <r>
      <rPr>
        <sz val="11"/>
        <color theme="1"/>
        <rFont val="Calibri"/>
        <family val="2"/>
        <scheme val="minor"/>
      </rPr>
      <t xml:space="preserve">" je uvedená priemerná jednotková cena plynu: </t>
    </r>
    <r>
      <rPr>
        <b/>
        <sz val="11"/>
        <color theme="1"/>
        <rFont val="Calibri"/>
        <family val="2"/>
        <charset val="238"/>
        <scheme val="minor"/>
      </rPr>
      <t>Výsledná 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podľa Zmluvy o dodávke ZP</t>
    </r>
    <r>
      <rPr>
        <sz val="11"/>
        <color theme="1"/>
        <rFont val="Calibri"/>
        <family val="2"/>
        <scheme val="minor"/>
      </rPr>
      <t xml:space="preserve"> (vypočítaná ako vážený priemer Zmluvných jednotkových cien za jednotlivé uskutočnené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</si>
  <si>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AR</t>
    </r>
    <r>
      <rPr>
        <sz val="11"/>
        <color theme="1"/>
        <rFont val="Calibri"/>
        <family val="2"/>
        <scheme val="minor"/>
      </rPr>
      <t xml:space="preserve">" je uvedená priemerná </t>
    </r>
    <r>
      <rPr>
        <b/>
        <sz val="11"/>
        <color theme="1"/>
        <rFont val="Calibri"/>
        <family val="2"/>
        <charset val="238"/>
        <scheme val="minor"/>
      </rPr>
      <t>Maximálna jednotková cena podľa ÚRSO</t>
    </r>
    <r>
      <rPr>
        <sz val="11"/>
        <color theme="1"/>
        <rFont val="Calibri"/>
        <family val="2"/>
        <scheme val="minor"/>
      </rPr>
      <t xml:space="preserve"> (vypočítaná ako vážený priemer Maximálnych jednotkových cien podľa ÚRSO za jednotlivé uskutočnené tranže).</t>
    </r>
  </si>
  <si>
    <r>
      <t>V posledných 3 stĺpcoch "</t>
    </r>
    <r>
      <rPr>
        <b/>
        <sz val="11"/>
        <color theme="1"/>
        <rFont val="Calibri"/>
        <family val="2"/>
        <charset val="238"/>
        <scheme val="minor"/>
      </rPr>
      <t>AR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AT</t>
    </r>
    <r>
      <rPr>
        <sz val="11"/>
        <color theme="1"/>
        <rFont val="Calibri"/>
        <family val="2"/>
        <scheme val="minor"/>
      </rPr>
      <t>" sú uvedené priemerné a sumárne hodnoty, ktoré sú počítané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</si>
  <si>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scheme val="minor"/>
      </rPr>
      <t>" je potrebné vyplniť názov spoločnosti.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</si>
  <si>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scheme val="minor"/>
      </rPr>
      <t>" je potrebné vyplniť názov OM.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</si>
  <si>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scheme val="minor"/>
      </rPr>
      <t>" je potrebné uviesť dátum uskutočnenia nákupu tranže plynu (štandardne je uvedený v zmluvnom dokumente potvrdzujúcom nákup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</si>
  <si>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scheme val="minor"/>
      </rPr>
      <t>" je potrebné uviesť množstvo nakúpeného plynu v rámci príslušnej tranže (štandardne je uvedené v zmluvnom dokumente potvrdzujúcom nákup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</si>
  <si>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scheme val="minor"/>
      </rPr>
      <t>" je potrebné uviesť zmluvnú jednotkovú cenu plznu pre príslušnú tranžu (štandardne je uvedená v zmluvnom dokumente potvrdzujúcom nákup tranže).</t>
    </r>
  </si>
  <si>
    <t>Záložka: Tabuľka pre výpočet ceny ZP</t>
  </si>
  <si>
    <t>Každý riadok predstavuje ročné  informácie o 1 OM.</t>
  </si>
  <si>
    <t>Výsledná jednotková Cena ZP</t>
  </si>
  <si>
    <t>Výsledná jednotková Cena ZP uvedená v Prílohe č. 9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</si>
  <si>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AN</t>
    </r>
    <r>
      <rPr>
        <sz val="11"/>
        <color theme="1"/>
        <rFont val="Calibri"/>
        <family val="2"/>
        <scheme val="minor"/>
      </rPr>
      <t xml:space="preserve">" je uvedená Výsledná jednotková Cena ZP,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</si>
  <si>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AN</t>
    </r>
    <r>
      <rPr>
        <sz val="11"/>
        <color theme="1"/>
        <rFont val="Calibri"/>
        <family val="2"/>
        <scheme val="minor"/>
      </rPr>
      <t xml:space="preserve">" je uvedená Ročná spotreba zemného plynu,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</si>
  <si>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sz val="11"/>
        <color theme="1"/>
        <rFont val="Calibri"/>
        <family val="2"/>
        <scheme val="minor"/>
      </rPr>
      <t xml:space="preserve">" je uvedený rozdiel medzi Výslednou jednotkovou Cenou ZP,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 xml:space="preserve"> a vypočítanou Výslednou jednotkovou Cenou ZP. Tento rozdiel je počítaný automaticky.</t>
    </r>
  </si>
  <si>
    <r>
      <t xml:space="preserve">Tieto sadzby si doplní regulovaný subjekt sám podľa zmluvy. Tak </t>
    </r>
    <r>
      <rPr>
        <b/>
        <sz val="11"/>
        <color theme="1"/>
        <rFont val="Calibri"/>
        <family val="2"/>
        <charset val="238"/>
        <scheme val="minor"/>
      </rPr>
      <t>názov</t>
    </r>
    <r>
      <rPr>
        <sz val="11"/>
        <color theme="1"/>
        <rFont val="Calibri"/>
        <family val="2"/>
        <scheme val="minor"/>
      </rPr>
      <t xml:space="preserve"> (v riadku 3) ako aj </t>
    </r>
    <r>
      <rPr>
        <b/>
        <sz val="11"/>
        <color theme="1"/>
        <rFont val="Calibri"/>
        <family val="2"/>
        <charset val="238"/>
        <scheme val="minor"/>
      </rPr>
      <t>hodnoty</t>
    </r>
    <r>
      <rPr>
        <sz val="11"/>
        <color theme="1"/>
        <rFont val="Calibri"/>
        <family val="2"/>
        <scheme val="minor"/>
      </rPr>
      <t xml:space="preserve"> v príslušnom stĺpci.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</si>
  <si>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AI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AJ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Spotebnú daň zo zemného plynu</t>
    </r>
    <r>
      <rPr>
        <sz val="11"/>
        <color theme="1"/>
        <rFont val="Calibri"/>
        <family val="2"/>
        <scheme val="minor"/>
      </rPr>
      <t>.</t>
    </r>
  </si>
  <si>
    <t>OBCHOD:</t>
  </si>
  <si>
    <t>DISTRIBÚCIA:</t>
  </si>
  <si>
    <t>PREPRAVA:</t>
  </si>
  <si>
    <t>ZMLUVNÉ PARAMETRE:</t>
  </si>
  <si>
    <t>ZMLUVNÉ PARAMETRE</t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</si>
  <si>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súvisiace s distribúciou plynu</t>
    </r>
    <r>
      <rPr>
        <sz val="11"/>
        <color theme="1"/>
        <rFont val="Calibri"/>
        <family val="2"/>
        <scheme val="minor"/>
      </rPr>
      <t>. V prípade, že sa sadzba uvedená v tabuľke netýka príslušného OM (napr. sadzby za DMM v prípade maloodberov), bunka pre sadzbu ostáva prázdna.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</si>
  <si>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AA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AB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súvisiace s prepravou plynu</t>
    </r>
    <r>
      <rPr>
        <sz val="11"/>
        <color theme="1"/>
        <rFont val="Calibri"/>
        <family val="2"/>
        <scheme val="minor"/>
      </rPr>
      <t>. V prípade, že sadzba uvedená v tabuľke nie je súčasťou zmluvne dohodnutých cien v Zmluve o dodávke plynu, bunka pre sadzbu ostáva prázdna.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</si>
  <si>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obchodníka</t>
    </r>
    <r>
      <rPr>
        <sz val="11"/>
        <color theme="1"/>
        <rFont val="Calibri"/>
        <family val="2"/>
        <scheme val="minor"/>
      </rPr>
      <t>. V prípade, že sadzba uvedená v tabuľke nie je súčasťou zmluvne dohodnutých cien v Zmluve o dodávke plynu, bunka pre sadzbu ostáva prázdna.</t>
    </r>
  </si>
  <si>
    <t>SPOTREBNÁ DAŇ:</t>
  </si>
  <si>
    <t>INÁ SADZBA: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</si>
  <si>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AJ</t>
    </r>
    <r>
      <rPr>
        <sz val="11"/>
        <color theme="1"/>
        <rFont val="Calibri"/>
        <family val="2"/>
        <scheme val="minor"/>
      </rPr>
      <t>" je uvedený náklad na spotrebnú daň,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</si>
  <si>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AK</t>
    </r>
    <r>
      <rPr>
        <sz val="11"/>
        <color theme="1"/>
        <rFont val="Calibri"/>
        <family val="2"/>
        <scheme val="minor"/>
      </rPr>
      <t xml:space="preserve">" je vypočítaná </t>
    </r>
    <r>
      <rPr>
        <b/>
        <sz val="11"/>
        <color theme="1"/>
        <rFont val="Calibri"/>
        <family val="2"/>
        <charset val="238"/>
        <scheme val="minor"/>
      </rPr>
      <t>Výsledná jednotková Cena ZP.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</si>
  <si>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AL</t>
    </r>
    <r>
      <rPr>
        <sz val="11"/>
        <color theme="1"/>
        <rFont val="Calibri"/>
        <family val="2"/>
        <scheme val="minor"/>
      </rPr>
      <t xml:space="preserve">" sú vypočítané </t>
    </r>
    <r>
      <rPr>
        <b/>
        <sz val="11"/>
        <color theme="1"/>
        <rFont val="Calibri"/>
        <family val="2"/>
        <charset val="238"/>
        <scheme val="minor"/>
      </rPr>
      <t>Výsledné náklady na ZP</t>
    </r>
    <r>
      <rPr>
        <sz val="11"/>
        <color theme="1"/>
        <rFont val="Calibri"/>
        <family val="2"/>
        <scheme val="minor"/>
      </rPr>
      <t>.</t>
    </r>
  </si>
  <si>
    <t>Výsledné náklady na ZP</t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</si>
  <si>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AK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AL</t>
    </r>
    <r>
      <rPr>
        <sz val="11"/>
        <color theme="1"/>
        <rFont val="Calibri"/>
        <family val="2"/>
        <scheme val="minor"/>
      </rPr>
      <t>" sú uvedené sumárne položky.</t>
    </r>
  </si>
  <si>
    <t>SPOLU:</t>
  </si>
  <si>
    <t>ÚDAJE Z PRÍLOHY Č. 9: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</si>
  <si>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Predpokladaná skutočná ročná spotreba zemného plynu</t>
    </r>
    <r>
      <rPr>
        <sz val="11"/>
        <color theme="1"/>
        <rFont val="Calibri"/>
        <family val="2"/>
        <scheme val="minor"/>
      </rPr>
      <t>, ktorá je použitá pre výpočet výslednej ceny plynu.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</si>
  <si>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" je uvedené </t>
    </r>
    <r>
      <rPr>
        <b/>
        <sz val="11"/>
        <color theme="1"/>
        <rFont val="Calibri"/>
        <family val="2"/>
        <charset val="238"/>
        <scheme val="minor"/>
      </rPr>
      <t>priemerné ročné spalovacie teplo zemného plynu</t>
    </r>
    <r>
      <rPr>
        <sz val="11"/>
        <color theme="1"/>
        <rFont val="Calibri"/>
        <family val="2"/>
        <scheme val="minor"/>
      </rPr>
      <t xml:space="preserve"> (v tomto prípade slúži na prepočet sadzby (RSDDK</t>
    </r>
    <r>
      <rPr>
        <vertAlign val="subscript"/>
        <sz val="11"/>
        <color theme="1"/>
        <rFont val="Calibri"/>
        <family val="2"/>
        <charset val="238"/>
        <scheme val="minor"/>
      </rPr>
      <t>SVB</t>
    </r>
    <r>
      <rPr>
        <sz val="11"/>
        <color theme="1"/>
        <rFont val="Calibri"/>
        <family val="2"/>
        <scheme val="minor"/>
      </rPr>
      <t>) za DMM z €/kWh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  <r>
      <rPr>
        <sz val="11"/>
        <color theme="1"/>
        <rFont val="Calibri"/>
        <family val="2"/>
        <scheme val="minor"/>
      </rPr>
      <t xml:space="preserve"> na €/m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</si>
  <si>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obchodníka</t>
    </r>
    <r>
      <rPr>
        <sz val="11"/>
        <color theme="1"/>
        <rFont val="Calibri"/>
        <family val="2"/>
        <scheme val="minor"/>
      </rPr>
      <t>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</si>
  <si>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AB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súvisiace s prepravou plynu</t>
    </r>
    <r>
      <rPr>
        <sz val="11"/>
        <color theme="1"/>
        <rFont val="Calibri"/>
        <family val="2"/>
        <scheme val="minor"/>
      </rPr>
      <t>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</si>
  <si>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súvisiace s distribúciou plynu</t>
    </r>
    <r>
      <rPr>
        <sz val="11"/>
        <color theme="1"/>
        <rFont val="Calibri"/>
        <family val="2"/>
        <scheme val="minor"/>
      </rPr>
      <t>, ktorý je počítaný automaticky.</t>
    </r>
  </si>
  <si>
    <t>SPOTREBA A SPAĽOVACIE TEPLO PLYNU: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</si>
  <si>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</si>
  <si>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</si>
  <si>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</si>
  <si>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AA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charset val="238"/>
        <scheme val="minor"/>
      </rPr>
      <t>.</t>
    </r>
  </si>
  <si>
    <t>Cena za služby súvisiace s prepravou plynu: Sadzba za odobratý plyn</t>
  </si>
  <si>
    <t>Cena za služby obchodníka: Sadzba za odobratý plyn</t>
  </si>
  <si>
    <t>Cena za služby súvisiace s distribúciou plynu: Sadzba za odobratý plyn</t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</si>
  <si>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AC</t>
    </r>
    <r>
      <rPr>
        <sz val="11"/>
        <color theme="1"/>
        <rFont val="Calibri"/>
        <family val="2"/>
        <scheme val="minor"/>
      </rPr>
      <t>" až "</t>
    </r>
    <r>
      <rPr>
        <b/>
        <sz val="11"/>
        <color theme="1"/>
        <rFont val="Calibri"/>
        <family val="2"/>
        <charset val="238"/>
        <scheme val="minor"/>
      </rPr>
      <t>AH</t>
    </r>
    <r>
      <rPr>
        <sz val="11"/>
        <color theme="1"/>
        <rFont val="Calibri"/>
        <family val="2"/>
        <scheme val="minor"/>
      </rPr>
      <t xml:space="preserve">" sú uvedené </t>
    </r>
    <r>
      <rPr>
        <b/>
        <sz val="11"/>
        <color theme="1"/>
        <rFont val="Calibri"/>
        <family val="2"/>
        <charset val="238"/>
        <scheme val="minor"/>
      </rPr>
      <t>Iné sadzby</t>
    </r>
    <r>
      <rPr>
        <sz val="11"/>
        <color theme="1"/>
        <rFont val="Calibri"/>
        <family val="2"/>
        <scheme val="minor"/>
      </rPr>
      <t xml:space="preserve"> s prislúchajúcimi nákladmi, ktoré má regulovaný subjekt v Zmluve o dodávke plynu, ale </t>
    </r>
    <r>
      <rPr>
        <b/>
        <sz val="11"/>
        <color theme="1"/>
        <rFont val="Calibri"/>
        <family val="2"/>
        <charset val="238"/>
        <scheme val="minor"/>
      </rPr>
      <t>nie sú uvedené tu v štandardizovanej Tabuľke pre výpočet ceny ZP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</si>
  <si>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 na súhrnnom vstupnom bode</t>
    </r>
    <r>
      <rPr>
        <sz val="11"/>
        <color theme="1"/>
        <rFont val="Calibri"/>
        <family val="2"/>
        <charset val="238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charset val="238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</si>
  <si>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t>Ročná sadzba za dennú distribučnú kapacitu na odbernom mieste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</si>
  <si>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 na odbernom mieste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</si>
  <si>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scheme val="minor"/>
      </rPr>
      <t xml:space="preserve">" je vypočítaná výsledná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</si>
  <si>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</si>
  <si>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</si>
  <si>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stpĺpcoch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scheme val="minor"/>
      </rPr>
      <t>" až "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scheme val="minor"/>
      </rPr>
      <t xml:space="preserve">" sú uvedené zmluvné parametre (bunky označnené zelenou farbou). Ide o množstvá a sadzby zmluvne dohodnuté </t>
    </r>
    <r>
      <rPr>
        <b/>
        <sz val="11"/>
        <color theme="1"/>
        <rFont val="Calibri"/>
        <family val="2"/>
        <charset val="238"/>
        <scheme val="minor"/>
      </rPr>
      <t>v Zmluve o dodávke plynu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</si>
  <si>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AI</t>
    </r>
    <r>
      <rPr>
        <sz val="11"/>
        <color theme="1"/>
        <rFont val="Calibri"/>
        <family val="2"/>
        <scheme val="minor"/>
      </rPr>
      <t xml:space="preserve">" v prípade platcov spotrebnej dane, bude doplnená sadzba spotrebnej dane vo výške </t>
    </r>
    <r>
      <rPr>
        <b/>
        <sz val="11"/>
        <color theme="1"/>
        <rFont val="Calibri"/>
        <family val="2"/>
        <charset val="238"/>
        <scheme val="minor"/>
      </rPr>
      <t xml:space="preserve">0,00132 </t>
    </r>
    <r>
      <rPr>
        <b/>
        <sz val="11"/>
        <color theme="1"/>
        <rFont val="Calibri"/>
        <family val="2"/>
        <charset val="238"/>
      </rPr>
      <t>€/kWh (ak nedošlo k zmene výšky sadzby spotrebnej dane)</t>
    </r>
    <r>
      <rPr>
        <sz val="11"/>
        <color theme="1"/>
        <rFont val="Calibri"/>
        <family val="2"/>
      </rPr>
      <t>.</t>
    </r>
  </si>
  <si>
    <r>
      <t>V posledných 3 stĺpcoch "</t>
    </r>
    <r>
      <rPr>
        <b/>
        <sz val="11"/>
        <color theme="1"/>
        <rFont val="Calibri"/>
        <family val="2"/>
        <charset val="238"/>
        <scheme val="minor"/>
      </rPr>
      <t>AN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AO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sz val="11"/>
        <color theme="1"/>
        <rFont val="Calibri"/>
        <family val="2"/>
        <scheme val="minor"/>
      </rPr>
      <t xml:space="preserve">" sú uvedené údaje </t>
    </r>
    <r>
      <rPr>
        <b/>
        <sz val="11"/>
        <color theme="1"/>
        <rFont val="Calibri"/>
        <family val="2"/>
        <charset val="238"/>
        <scheme val="minor"/>
      </rPr>
      <t xml:space="preserve">z Prílohy č. 9 </t>
    </r>
    <r>
      <rPr>
        <sz val="11"/>
        <color theme="1"/>
        <rFont val="Calibri"/>
        <family val="2"/>
        <charset val="238"/>
        <scheme val="minor"/>
      </rPr>
      <t>vyhlášky Úradu pre reguláciu sieťových odvetví č. 312/2022 Z. z., ktorou sa ustanovuje cenová regulácia v tepelnej energetike (ďalej len "</t>
    </r>
    <r>
      <rPr>
        <b/>
        <sz val="11"/>
        <color theme="1"/>
        <rFont val="Calibri"/>
        <family val="2"/>
        <charset val="238"/>
        <scheme val="minor"/>
      </rPr>
      <t>Príloha č. 9</t>
    </r>
    <r>
      <rPr>
        <sz val="11"/>
        <color theme="1"/>
        <rFont val="Calibri"/>
        <family val="2"/>
        <charset val="238"/>
        <scheme val="minor"/>
      </rPr>
      <t>").</t>
    </r>
  </si>
  <si>
    <t>Tabuľka je pripravená pre 20 OM. V prípade potreby stačí označiť a prekopírovať posledný riadok toľkokrát, koľko je treba.</t>
  </si>
  <si>
    <r>
      <t>V stĺpci "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" je potrebné uviesť maximálnu jednotkovú cenu plynu, stanovenú v súlade </t>
    </r>
    <r>
      <rPr>
        <sz val="11"/>
        <rFont val="Calibri"/>
        <family val="2"/>
      </rPr>
      <t xml:space="preserve">§4 ods. 4 </t>
    </r>
    <r>
      <rPr>
        <sz val="11"/>
        <rFont val="Calibri"/>
        <family val="2"/>
        <scheme val="minor"/>
      </rPr>
      <t>vyhlášky Úradu pre reguláciu sieťových odvetví č. 312/2022 Z. z., ktorou sa ustanovuje cenová regulácia v tepelnej energetike.</t>
    </r>
  </si>
  <si>
    <t>€/kWh</t>
  </si>
  <si>
    <t>Sadzba za krytie strát v distribučnej sieti</t>
  </si>
  <si>
    <r>
      <t>KS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</si>
  <si>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Ceny SPP - distribúcia, a.s. z rozhodnutia č.11/2023/P</t>
  </si>
  <si>
    <r>
      <t xml:space="preserve">Tarifa odberu </t>
    </r>
    <r>
      <rPr>
        <sz val="11"/>
        <color theme="1"/>
        <rFont val="Calibri"/>
        <family val="2"/>
        <scheme val="minor"/>
      </rPr>
      <t>uvedená v Zmluve o dodávke ZP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</si>
</sst>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#,##0.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4" borderId="1" xfId="0" applyNumberForma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2" fillId="4" borderId="1" xfId="0" applyNumberFormat="1" applyFont="1" applyFill="1" applyBorder="1"/>
    <xf numFmtId="3" fontId="2" fillId="0" borderId="1" xfId="0" applyNumberFormat="1" applyFont="1" applyBorder="1" applyAlignment="1">
      <alignment vertical="center"/>
    </xf>
    <xf numFmtId="164" fontId="0" fillId="5" borderId="1" xfId="0" applyNumberFormat="1" applyFill="1" applyBorder="1" applyAlignment="1">
      <alignment horizontal="right" vertical="center"/>
    </xf>
    <xf numFmtId="0" fontId="2" fillId="5" borderId="1" xfId="0" applyFont="1" applyFill="1" applyBorder="1"/>
    <xf numFmtId="164" fontId="0" fillId="5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3" fontId="0" fillId="0" borderId="1" xfId="0" applyNumberFormat="1" applyBorder="1"/>
    <xf numFmtId="164" fontId="0" fillId="0" borderId="1" xfId="0" applyNumberFormat="1" applyBorder="1"/>
    <xf numFmtId="0" fontId="0" fillId="3" borderId="6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0" fillId="0" borderId="6" xfId="0" applyNumberFormat="1" applyBorder="1"/>
    <xf numFmtId="164" fontId="0" fillId="0" borderId="7" xfId="0" applyNumberForma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0" fillId="3" borderId="7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0" fillId="0" borderId="14" xfId="0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167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2:B60"/>
  <sheetViews>
    <sheetView workbookViewId="0">
      <selection activeCell="B2" sqref="B2"/>
    </sheetView>
  </sheetViews>
  <sheetFormatPr defaultRowHeight="15" x14ac:dyDescent="0.25"/>
  <cols>
    <col min="2" max="2" width="231.7109375" bestFit="1" customWidth="1"/>
  </cols>
  <sheetData>
    <row r="2" spans="2:2" ht="21" x14ac:dyDescent="0.35">
      <c r="B2" s="42" t="s">
        <v>79</v>
      </c>
    </row>
    <row r="4" spans="2:2" x14ac:dyDescent="0.25">
      <c r="B4" t="s">
        <v>81</v>
      </c>
    </row>
    <row r="5" spans="2:2" x14ac:dyDescent="0.25">
      <c r="B5" t="s">
        <v>145</v>
      </c>
    </row>
    <row r="6" spans="2:2" x14ac:dyDescent="0.25">
      <c r="B6" t="s">
        <v>91</v>
      </c>
    </row>
    <row r="7" spans="2:2" x14ac:dyDescent="0.25">
      <c r="B7" t="s">
        <v>92</v>
      </c>
    </row>
    <row r="8" spans="2:2" x14ac:dyDescent="0.25">
      <c r="B8" t="s">
        <v>93</v>
      </c>
    </row>
    <row r="9" spans="2:2" x14ac:dyDescent="0.25">
      <c r="B9" s="44" t="s">
        <v>146</v>
      </c>
    </row>
    <row r="10" spans="2:2" x14ac:dyDescent="0.25">
      <c r="B10" t="s">
        <v>94</v>
      </c>
    </row>
    <row r="11" spans="2:2" x14ac:dyDescent="0.25">
      <c r="B11" t="s">
        <v>95</v>
      </c>
    </row>
    <row r="12" spans="2:2" x14ac:dyDescent="0.25">
      <c r="B12" t="s">
        <v>85</v>
      </c>
    </row>
    <row r="13" spans="2:2" x14ac:dyDescent="0.25">
      <c r="B13" t="s">
        <v>90</v>
      </c>
    </row>
    <row r="14" spans="2:2" x14ac:dyDescent="0.25">
      <c r="B14" t="s">
        <v>89</v>
      </c>
    </row>
    <row r="15" spans="2:2" x14ac:dyDescent="0.25">
      <c r="B15" t="s">
        <v>87</v>
      </c>
    </row>
    <row r="16" spans="2:2" ht="18" x14ac:dyDescent="0.35">
      <c r="B16" t="s">
        <v>88</v>
      </c>
    </row>
    <row r="18" spans="2:2" ht="21" x14ac:dyDescent="0.35">
      <c r="B18" s="42" t="s">
        <v>96</v>
      </c>
    </row>
    <row r="20" spans="2:2" x14ac:dyDescent="0.25">
      <c r="B20" t="s">
        <v>97</v>
      </c>
    </row>
    <row r="21" spans="2:2" x14ac:dyDescent="0.25">
      <c r="B21" t="s">
        <v>145</v>
      </c>
    </row>
    <row r="22" spans="2:2" ht="15.75" x14ac:dyDescent="0.25">
      <c r="B22" s="43" t="s">
        <v>108</v>
      </c>
    </row>
    <row r="23" spans="2:2" x14ac:dyDescent="0.25">
      <c r="B23" t="s">
        <v>142</v>
      </c>
    </row>
    <row r="24" spans="2:2" ht="15.75" x14ac:dyDescent="0.25">
      <c r="B24" s="43" t="s">
        <v>127</v>
      </c>
    </row>
    <row r="25" spans="2:2" x14ac:dyDescent="0.25">
      <c r="B25" t="s">
        <v>122</v>
      </c>
    </row>
    <row r="26" spans="2:2" ht="18.75" x14ac:dyDescent="0.35">
      <c r="B26" t="s">
        <v>123</v>
      </c>
    </row>
    <row r="27" spans="2:2" ht="15.75" x14ac:dyDescent="0.25">
      <c r="B27" s="43" t="s">
        <v>105</v>
      </c>
    </row>
    <row r="28" spans="2:2" x14ac:dyDescent="0.25">
      <c r="B28" t="s">
        <v>112</v>
      </c>
    </row>
    <row r="29" spans="2:2" x14ac:dyDescent="0.25">
      <c r="B29" t="s">
        <v>128</v>
      </c>
    </row>
    <row r="30" spans="2:2" x14ac:dyDescent="0.25">
      <c r="B30" t="s">
        <v>129</v>
      </c>
    </row>
    <row r="31" spans="2:2" x14ac:dyDescent="0.25">
      <c r="B31" t="s">
        <v>124</v>
      </c>
    </row>
    <row r="32" spans="2:2" ht="15.75" x14ac:dyDescent="0.25">
      <c r="B32" s="43" t="s">
        <v>106</v>
      </c>
    </row>
    <row r="33" spans="2:2" x14ac:dyDescent="0.25">
      <c r="B33" t="s">
        <v>110</v>
      </c>
    </row>
    <row r="34" spans="2:2" x14ac:dyDescent="0.25">
      <c r="B34" t="s">
        <v>141</v>
      </c>
    </row>
    <row r="35" spans="2:2" x14ac:dyDescent="0.25">
      <c r="B35" t="s">
        <v>140</v>
      </c>
    </row>
    <row r="36" spans="2:2" x14ac:dyDescent="0.25">
      <c r="B36" t="s">
        <v>136</v>
      </c>
    </row>
    <row r="37" spans="2:2" x14ac:dyDescent="0.25">
      <c r="B37" t="s">
        <v>138</v>
      </c>
    </row>
    <row r="38" spans="2:2" x14ac:dyDescent="0.25">
      <c r="B38" t="s">
        <v>139</v>
      </c>
    </row>
    <row r="39" spans="2:2" x14ac:dyDescent="0.25">
      <c r="B39" t="s">
        <v>126</v>
      </c>
    </row>
    <row r="40" spans="2:2" ht="15.75" x14ac:dyDescent="0.25">
      <c r="B40" s="43" t="s">
        <v>107</v>
      </c>
    </row>
    <row r="41" spans="2:2" x14ac:dyDescent="0.25">
      <c r="B41" t="s">
        <v>111</v>
      </c>
    </row>
    <row r="42" spans="2:2" x14ac:dyDescent="0.25">
      <c r="B42" t="s">
        <v>130</v>
      </c>
    </row>
    <row r="43" spans="2:2" x14ac:dyDescent="0.25">
      <c r="B43" t="s">
        <v>131</v>
      </c>
    </row>
    <row r="44" spans="2:2" x14ac:dyDescent="0.25">
      <c r="B44" t="s">
        <v>125</v>
      </c>
    </row>
    <row r="45" spans="2:2" ht="15.75" x14ac:dyDescent="0.25">
      <c r="B45" s="43" t="s">
        <v>114</v>
      </c>
    </row>
    <row r="46" spans="2:2" x14ac:dyDescent="0.25">
      <c r="B46" t="s">
        <v>135</v>
      </c>
    </row>
    <row r="47" spans="2:2" x14ac:dyDescent="0.25">
      <c r="B47" t="s">
        <v>103</v>
      </c>
    </row>
    <row r="48" spans="2:2" ht="15.75" x14ac:dyDescent="0.25">
      <c r="B48" s="43" t="s">
        <v>113</v>
      </c>
    </row>
    <row r="49" spans="2:2" x14ac:dyDescent="0.25">
      <c r="B49" t="s">
        <v>104</v>
      </c>
    </row>
    <row r="50" spans="2:2" x14ac:dyDescent="0.25">
      <c r="B50" t="s">
        <v>143</v>
      </c>
    </row>
    <row r="51" spans="2:2" x14ac:dyDescent="0.25">
      <c r="B51" t="s">
        <v>115</v>
      </c>
    </row>
    <row r="52" spans="2:2" ht="15.75" x14ac:dyDescent="0.25">
      <c r="B52" s="43" t="s">
        <v>120</v>
      </c>
    </row>
    <row r="53" spans="2:2" x14ac:dyDescent="0.25">
      <c r="B53" t="s">
        <v>119</v>
      </c>
    </row>
    <row r="54" spans="2:2" x14ac:dyDescent="0.25">
      <c r="B54" t="s">
        <v>116</v>
      </c>
    </row>
    <row r="55" spans="2:2" x14ac:dyDescent="0.25">
      <c r="B55" t="s">
        <v>117</v>
      </c>
    </row>
    <row r="56" spans="2:2" ht="15.75" x14ac:dyDescent="0.25">
      <c r="B56" s="43" t="s">
        <v>121</v>
      </c>
    </row>
    <row r="57" spans="2:2" x14ac:dyDescent="0.25">
      <c r="B57" t="s">
        <v>144</v>
      </c>
    </row>
    <row r="58" spans="2:2" x14ac:dyDescent="0.25">
      <c r="B58" t="s">
        <v>101</v>
      </c>
    </row>
    <row r="59" spans="2:2" x14ac:dyDescent="0.25">
      <c r="B59" t="s">
        <v>100</v>
      </c>
    </row>
    <row r="60" spans="2:2" x14ac:dyDescent="0.25">
      <c r="B60" t="s">
        <v>102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2:C20"/>
  <sheetViews>
    <sheetView workbookViewId="0">
      <selection activeCell="B20" sqref="B20:C20"/>
    </sheetView>
  </sheetViews>
  <sheetFormatPr defaultRowHeight="15" x14ac:dyDescent="0.25"/>
  <cols>
    <col min="2" max="2" width="10.28515625" bestFit="1" customWidth="1"/>
    <col min="3" max="3" width="86.85546875" bestFit="1" customWidth="1"/>
  </cols>
  <sheetData>
    <row r="2" spans="2:3" x14ac:dyDescent="0.25">
      <c r="B2" s="39" t="s">
        <v>75</v>
      </c>
      <c r="C2" s="39" t="s">
        <v>76</v>
      </c>
    </row>
    <row r="3" spans="2:3" x14ac:dyDescent="0.25">
      <c r="B3" s="37" t="s">
        <v>73</v>
      </c>
      <c r="C3" s="38" t="s">
        <v>74</v>
      </c>
    </row>
    <row r="4" spans="2:3" x14ac:dyDescent="0.25">
      <c r="B4" s="37" t="s">
        <v>82</v>
      </c>
      <c r="C4" s="38" t="s">
        <v>83</v>
      </c>
    </row>
    <row r="5" spans="2:3" x14ac:dyDescent="0.25">
      <c r="B5" s="37" t="s">
        <v>30</v>
      </c>
      <c r="C5" s="38" t="s">
        <v>38</v>
      </c>
    </row>
    <row r="6" spans="2:3" x14ac:dyDescent="0.25">
      <c r="B6" s="37" t="s">
        <v>31</v>
      </c>
      <c r="C6" s="38" t="s">
        <v>39</v>
      </c>
    </row>
    <row r="7" spans="2:3" x14ac:dyDescent="0.25">
      <c r="B7" s="37" t="s">
        <v>32</v>
      </c>
      <c r="C7" s="38" t="s">
        <v>37</v>
      </c>
    </row>
    <row r="8" spans="2:3" ht="18.75" x14ac:dyDescent="0.35">
      <c r="B8" s="37" t="s">
        <v>67</v>
      </c>
      <c r="C8" s="38" t="s">
        <v>72</v>
      </c>
    </row>
    <row r="9" spans="2:3" ht="18" x14ac:dyDescent="0.35">
      <c r="B9" s="37" t="s">
        <v>40</v>
      </c>
      <c r="C9" s="38" t="s">
        <v>133</v>
      </c>
    </row>
    <row r="10" spans="2:3" ht="18" x14ac:dyDescent="0.35">
      <c r="B10" s="37" t="s">
        <v>41</v>
      </c>
      <c r="C10" s="38" t="s">
        <v>28</v>
      </c>
    </row>
    <row r="11" spans="2:3" ht="18" x14ac:dyDescent="0.35">
      <c r="B11" s="37" t="s">
        <v>42</v>
      </c>
      <c r="C11" s="38" t="s">
        <v>134</v>
      </c>
    </row>
    <row r="12" spans="2:3" ht="18" x14ac:dyDescent="0.35">
      <c r="B12" s="37" t="s">
        <v>43</v>
      </c>
      <c r="C12" s="38" t="s">
        <v>29</v>
      </c>
    </row>
    <row r="13" spans="2:3" ht="18" x14ac:dyDescent="0.35">
      <c r="B13" s="37" t="s">
        <v>44</v>
      </c>
      <c r="C13" s="38" t="s">
        <v>20</v>
      </c>
    </row>
    <row r="14" spans="2:3" ht="18" x14ac:dyDescent="0.35">
      <c r="B14" s="37" t="s">
        <v>45</v>
      </c>
      <c r="C14" s="38" t="s">
        <v>137</v>
      </c>
    </row>
    <row r="15" spans="2:3" x14ac:dyDescent="0.25">
      <c r="B15" s="37" t="s">
        <v>33</v>
      </c>
      <c r="C15" s="38" t="s">
        <v>34</v>
      </c>
    </row>
    <row r="16" spans="2:3" ht="18" x14ac:dyDescent="0.35">
      <c r="B16" s="37" t="s">
        <v>46</v>
      </c>
      <c r="C16" s="38" t="s">
        <v>132</v>
      </c>
    </row>
    <row r="17" spans="2:3" ht="18" x14ac:dyDescent="0.35">
      <c r="B17" s="37" t="s">
        <v>47</v>
      </c>
      <c r="C17" s="38" t="s">
        <v>27</v>
      </c>
    </row>
    <row r="18" spans="2:3" x14ac:dyDescent="0.25">
      <c r="B18" s="37" t="s">
        <v>77</v>
      </c>
      <c r="C18" s="38" t="s">
        <v>71</v>
      </c>
    </row>
    <row r="19" spans="2:3" x14ac:dyDescent="0.25">
      <c r="B19" s="37" t="s">
        <v>6</v>
      </c>
      <c r="C19" s="38" t="s">
        <v>26</v>
      </c>
    </row>
    <row r="20" spans="2:3" ht="18" x14ac:dyDescent="0.35">
      <c r="B20" s="61" t="s">
        <v>149</v>
      </c>
      <c r="C20" s="62" t="s">
        <v>148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3:G20"/>
  <sheetViews>
    <sheetView topLeftCell="A3" workbookViewId="0">
      <selection activeCell="E14" sqref="E14:E20"/>
    </sheetView>
  </sheetViews>
  <sheetFormatPr defaultRowHeight="15" x14ac:dyDescent="0.25"/>
  <cols>
    <col min="2" max="2" width="12.5703125" customWidth="1"/>
    <col min="5" max="5" width="9.140625" customWidth="1"/>
    <col min="7" max="7" width="11.5703125" customWidth="1"/>
  </cols>
  <sheetData>
    <row r="3" spans="2:7" x14ac:dyDescent="0.25">
      <c r="B3" s="48" t="s">
        <v>150</v>
      </c>
      <c r="C3" s="48"/>
      <c r="D3" s="48"/>
      <c r="E3" s="48"/>
      <c r="F3" s="48"/>
      <c r="G3" s="48"/>
    </row>
    <row r="4" spans="2:7" ht="69" customHeight="1" x14ac:dyDescent="0.25">
      <c r="B4" s="12" t="s">
        <v>151</v>
      </c>
      <c r="C4" s="1" t="s">
        <v>3</v>
      </c>
      <c r="D4" s="1" t="s">
        <v>4</v>
      </c>
      <c r="E4" s="1" t="s">
        <v>36</v>
      </c>
      <c r="F4" s="1" t="s">
        <v>35</v>
      </c>
      <c r="G4" s="1" t="s">
        <v>149</v>
      </c>
    </row>
    <row r="5" spans="2:7" ht="18.75" x14ac:dyDescent="0.35">
      <c r="B5" s="12"/>
      <c r="C5" s="3" t="s">
        <v>66</v>
      </c>
      <c r="D5" s="4" t="s">
        <v>8</v>
      </c>
      <c r="E5" s="3" t="s">
        <v>66</v>
      </c>
      <c r="F5" s="4" t="s">
        <v>69</v>
      </c>
      <c r="G5" s="3" t="s">
        <v>147</v>
      </c>
    </row>
    <row r="6" spans="2:7" x14ac:dyDescent="0.25">
      <c r="B6" s="11">
        <v>1</v>
      </c>
      <c r="C6" s="45">
        <v>2.23E-2</v>
      </c>
      <c r="D6" s="46">
        <v>2.0499999999999998</v>
      </c>
      <c r="E6" s="47"/>
      <c r="F6" s="47"/>
      <c r="G6" s="45">
        <v>4.0000000000000001E-3</v>
      </c>
    </row>
    <row r="7" spans="2:7" x14ac:dyDescent="0.25">
      <c r="B7" s="11">
        <v>2</v>
      </c>
      <c r="C7" s="45">
        <v>6.1000000000000004E-3</v>
      </c>
      <c r="D7" s="46">
        <v>5.47</v>
      </c>
      <c r="E7" s="47"/>
      <c r="F7" s="47"/>
      <c r="G7" s="45">
        <v>4.0000000000000001E-3</v>
      </c>
    </row>
    <row r="8" spans="2:7" x14ac:dyDescent="0.25">
      <c r="B8" s="11">
        <v>3</v>
      </c>
      <c r="C8" s="45">
        <v>5.7000000000000002E-3</v>
      </c>
      <c r="D8" s="46">
        <v>8.7899999999999991</v>
      </c>
      <c r="E8" s="47"/>
      <c r="F8" s="47"/>
      <c r="G8" s="45">
        <v>4.0000000000000001E-3</v>
      </c>
    </row>
    <row r="9" spans="2:7" x14ac:dyDescent="0.25">
      <c r="B9" s="11">
        <v>4</v>
      </c>
      <c r="C9" s="45">
        <v>4.0000000000000001E-3</v>
      </c>
      <c r="D9" s="46">
        <v>14.21</v>
      </c>
      <c r="E9" s="47"/>
      <c r="F9" s="47"/>
      <c r="G9" s="45">
        <v>4.0000000000000001E-3</v>
      </c>
    </row>
    <row r="10" spans="2:7" x14ac:dyDescent="0.25">
      <c r="B10" s="11">
        <v>5</v>
      </c>
      <c r="C10" s="45">
        <v>3.3E-3</v>
      </c>
      <c r="D10" s="46">
        <v>47.67</v>
      </c>
      <c r="E10" s="47"/>
      <c r="F10" s="47"/>
      <c r="G10" s="45">
        <v>4.0000000000000001E-3</v>
      </c>
    </row>
    <row r="11" spans="2:7" x14ac:dyDescent="0.25">
      <c r="B11" s="11">
        <v>6</v>
      </c>
      <c r="C11" s="45">
        <v>3.2000000000000002E-3</v>
      </c>
      <c r="D11" s="46">
        <v>58.4</v>
      </c>
      <c r="E11" s="47"/>
      <c r="F11" s="47"/>
      <c r="G11" s="45">
        <v>4.0000000000000001E-3</v>
      </c>
    </row>
    <row r="12" spans="2:7" x14ac:dyDescent="0.25">
      <c r="B12" s="11">
        <v>7</v>
      </c>
      <c r="C12" s="45">
        <v>1.1999999999999999E-3</v>
      </c>
      <c r="D12" s="46">
        <v>145.66999999999999</v>
      </c>
      <c r="E12" s="47"/>
      <c r="F12" s="47"/>
      <c r="G12" s="45">
        <v>1.6000000000000001E-3</v>
      </c>
    </row>
    <row r="13" spans="2:7" x14ac:dyDescent="0.25">
      <c r="B13" s="11">
        <v>8</v>
      </c>
      <c r="C13" s="45">
        <v>6.9999999999999999E-4</v>
      </c>
      <c r="D13" s="46">
        <v>325.83</v>
      </c>
      <c r="E13" s="47"/>
      <c r="F13" s="47"/>
      <c r="G13" s="45">
        <v>1.6000000000000001E-3</v>
      </c>
    </row>
    <row r="14" spans="2:7" x14ac:dyDescent="0.25">
      <c r="B14" s="11">
        <v>9</v>
      </c>
      <c r="C14" s="45">
        <v>1.5E-3</v>
      </c>
      <c r="D14" s="46">
        <v>85.46</v>
      </c>
      <c r="E14" s="45">
        <v>0.14149999999999999</v>
      </c>
      <c r="F14" s="46">
        <v>7.39</v>
      </c>
      <c r="G14" s="45">
        <v>1.6000000000000001E-3</v>
      </c>
    </row>
    <row r="15" spans="2:7" x14ac:dyDescent="0.25">
      <c r="B15" s="11">
        <v>10</v>
      </c>
      <c r="C15" s="45">
        <v>1.5E-3</v>
      </c>
      <c r="D15" s="46">
        <v>107.18</v>
      </c>
      <c r="E15" s="45">
        <v>0.14149999999999999</v>
      </c>
      <c r="F15" s="46">
        <v>7.37</v>
      </c>
      <c r="G15" s="45">
        <v>1.6000000000000001E-3</v>
      </c>
    </row>
    <row r="16" spans="2:7" x14ac:dyDescent="0.25">
      <c r="B16" s="11">
        <v>11</v>
      </c>
      <c r="C16" s="45">
        <v>1.5E-3</v>
      </c>
      <c r="D16" s="46">
        <v>390.63</v>
      </c>
      <c r="E16" s="45">
        <v>0.14149999999999999</v>
      </c>
      <c r="F16" s="46">
        <v>6.16</v>
      </c>
      <c r="G16" s="45">
        <v>1.6000000000000001E-3</v>
      </c>
    </row>
    <row r="17" spans="2:7" x14ac:dyDescent="0.25">
      <c r="B17" s="11">
        <v>12</v>
      </c>
      <c r="C17" s="45">
        <v>1.2999999999999999E-3</v>
      </c>
      <c r="D17" s="46">
        <v>463.46</v>
      </c>
      <c r="E17" s="45">
        <v>0.14149999999999999</v>
      </c>
      <c r="F17" s="46">
        <v>6.16</v>
      </c>
      <c r="G17" s="45">
        <v>1.6000000000000001E-3</v>
      </c>
    </row>
    <row r="18" spans="2:7" x14ac:dyDescent="0.25">
      <c r="B18" s="11">
        <v>13</v>
      </c>
      <c r="C18" s="45">
        <v>1.2999999999999999E-3</v>
      </c>
      <c r="D18" s="46">
        <v>472.56</v>
      </c>
      <c r="E18" s="45">
        <v>0.14149999999999999</v>
      </c>
      <c r="F18" s="46">
        <v>6.15</v>
      </c>
      <c r="G18" s="45">
        <v>1.6000000000000001E-3</v>
      </c>
    </row>
    <row r="19" spans="2:7" x14ac:dyDescent="0.25">
      <c r="B19" s="11">
        <v>14</v>
      </c>
      <c r="C19" s="45">
        <v>1E-4</v>
      </c>
      <c r="D19" s="46">
        <v>2718.57</v>
      </c>
      <c r="E19" s="45">
        <v>0.14149999999999999</v>
      </c>
      <c r="F19" s="46">
        <v>5.81</v>
      </c>
      <c r="G19" s="45">
        <v>1.6000000000000001E-3</v>
      </c>
    </row>
    <row r="20" spans="2:7" x14ac:dyDescent="0.25">
      <c r="B20" s="11">
        <v>15</v>
      </c>
      <c r="C20" s="45">
        <v>6.9999999999999999E-4</v>
      </c>
      <c r="D20" s="46">
        <v>5275.25</v>
      </c>
      <c r="E20" s="45">
        <v>0.14149999999999999</v>
      </c>
      <c r="F20" s="46">
        <v>5.2</v>
      </c>
      <c r="G20" s="45">
        <v>2.9999999999999997E-4</v>
      </c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24"/>
  <sheetViews>
    <sheetView workbookViewId="0">
      <selection activeCell="C34" sqref="C34"/>
    </sheetView>
  </sheetViews>
  <sheetFormatPr defaultRowHeight="15" x14ac:dyDescent="0.25"/>
  <cols>
    <col min="2" max="2" width="46" customWidth="1"/>
    <col min="3" max="3" width="27.140625" customWidth="1"/>
    <col min="4" max="6" width="18.5703125" customWidth="1"/>
    <col min="7" max="7" width="18.140625" customWidth="1"/>
    <col min="8" max="10" width="18.5703125" customWidth="1"/>
    <col min="11" max="11" width="18.140625" customWidth="1"/>
    <col min="12" max="14" width="18.5703125" customWidth="1"/>
    <col min="15" max="15" width="18.140625" customWidth="1"/>
    <col min="16" max="18" width="18.5703125" customWidth="1"/>
    <col min="19" max="19" width="18.140625" customWidth="1"/>
    <col min="20" max="22" width="18.5703125" customWidth="1"/>
    <col min="23" max="23" width="18.140625" customWidth="1"/>
    <col min="24" max="26" width="18.5703125" customWidth="1"/>
    <col min="27" max="27" width="18.140625" customWidth="1"/>
    <col min="28" max="30" width="18.5703125" customWidth="1"/>
    <col min="31" max="31" width="18.140625" customWidth="1"/>
    <col min="32" max="34" width="18.5703125" customWidth="1"/>
    <col min="35" max="35" width="18.140625" customWidth="1"/>
    <col min="36" max="38" width="18.5703125" customWidth="1"/>
    <col min="39" max="39" width="18.140625" customWidth="1"/>
    <col min="40" max="42" width="18.5703125" customWidth="1"/>
    <col min="43" max="43" width="18.140625" customWidth="1"/>
    <col min="44" max="45" width="18.5703125" customWidth="1"/>
    <col min="46" max="46" width="18.140625" customWidth="1"/>
  </cols>
  <sheetData>
    <row r="1" spans="1:47" ht="15.75" thickBot="1" x14ac:dyDescent="0.3"/>
    <row r="2" spans="1:47" ht="15.75" thickBot="1" x14ac:dyDescent="0.3">
      <c r="D2" s="51" t="s">
        <v>50</v>
      </c>
      <c r="E2" s="52"/>
      <c r="F2" s="52"/>
      <c r="G2" s="53"/>
      <c r="H2" s="51" t="s">
        <v>54</v>
      </c>
      <c r="I2" s="52"/>
      <c r="J2" s="52"/>
      <c r="K2" s="53"/>
      <c r="L2" s="51" t="s">
        <v>55</v>
      </c>
      <c r="M2" s="52"/>
      <c r="N2" s="52"/>
      <c r="O2" s="53"/>
      <c r="P2" s="51" t="s">
        <v>56</v>
      </c>
      <c r="Q2" s="52"/>
      <c r="R2" s="52"/>
      <c r="S2" s="53"/>
      <c r="T2" s="51" t="s">
        <v>57</v>
      </c>
      <c r="U2" s="52"/>
      <c r="V2" s="52"/>
      <c r="W2" s="53"/>
      <c r="X2" s="51" t="s">
        <v>58</v>
      </c>
      <c r="Y2" s="52"/>
      <c r="Z2" s="52"/>
      <c r="AA2" s="53"/>
      <c r="AB2" s="51" t="s">
        <v>59</v>
      </c>
      <c r="AC2" s="52"/>
      <c r="AD2" s="52"/>
      <c r="AE2" s="53"/>
      <c r="AF2" s="51" t="s">
        <v>60</v>
      </c>
      <c r="AG2" s="52"/>
      <c r="AH2" s="52"/>
      <c r="AI2" s="53"/>
      <c r="AJ2" s="51" t="s">
        <v>61</v>
      </c>
      <c r="AK2" s="52"/>
      <c r="AL2" s="52"/>
      <c r="AM2" s="53"/>
      <c r="AN2" s="51" t="s">
        <v>62</v>
      </c>
      <c r="AO2" s="52"/>
      <c r="AP2" s="52"/>
      <c r="AQ2" s="53"/>
      <c r="AR2" s="49" t="s">
        <v>13</v>
      </c>
      <c r="AS2" s="49"/>
      <c r="AT2" s="50"/>
    </row>
    <row r="3" spans="1:47" ht="48" x14ac:dyDescent="0.25">
      <c r="B3" s="32" t="s">
        <v>15</v>
      </c>
      <c r="C3" s="33" t="s">
        <v>16</v>
      </c>
      <c r="D3" s="29" t="s">
        <v>64</v>
      </c>
      <c r="E3" s="30" t="s">
        <v>86</v>
      </c>
      <c r="F3" s="30" t="s">
        <v>51</v>
      </c>
      <c r="G3" s="31" t="s">
        <v>52</v>
      </c>
      <c r="H3" s="29" t="s">
        <v>64</v>
      </c>
      <c r="I3" s="30" t="s">
        <v>86</v>
      </c>
      <c r="J3" s="30" t="s">
        <v>51</v>
      </c>
      <c r="K3" s="31" t="s">
        <v>52</v>
      </c>
      <c r="L3" s="29" t="s">
        <v>64</v>
      </c>
      <c r="M3" s="30" t="s">
        <v>86</v>
      </c>
      <c r="N3" s="30" t="s">
        <v>51</v>
      </c>
      <c r="O3" s="31" t="s">
        <v>52</v>
      </c>
      <c r="P3" s="29" t="s">
        <v>64</v>
      </c>
      <c r="Q3" s="30" t="s">
        <v>86</v>
      </c>
      <c r="R3" s="30" t="s">
        <v>51</v>
      </c>
      <c r="S3" s="31" t="s">
        <v>52</v>
      </c>
      <c r="T3" s="29" t="s">
        <v>64</v>
      </c>
      <c r="U3" s="30" t="s">
        <v>86</v>
      </c>
      <c r="V3" s="30" t="s">
        <v>51</v>
      </c>
      <c r="W3" s="31" t="s">
        <v>52</v>
      </c>
      <c r="X3" s="29" t="s">
        <v>64</v>
      </c>
      <c r="Y3" s="30" t="s">
        <v>86</v>
      </c>
      <c r="Z3" s="30" t="s">
        <v>51</v>
      </c>
      <c r="AA3" s="31" t="s">
        <v>52</v>
      </c>
      <c r="AB3" s="29" t="s">
        <v>64</v>
      </c>
      <c r="AC3" s="30" t="s">
        <v>86</v>
      </c>
      <c r="AD3" s="30" t="s">
        <v>51</v>
      </c>
      <c r="AE3" s="31" t="s">
        <v>52</v>
      </c>
      <c r="AF3" s="29" t="s">
        <v>64</v>
      </c>
      <c r="AG3" s="30" t="s">
        <v>86</v>
      </c>
      <c r="AH3" s="30" t="s">
        <v>51</v>
      </c>
      <c r="AI3" s="31" t="s">
        <v>52</v>
      </c>
      <c r="AJ3" s="29" t="s">
        <v>64</v>
      </c>
      <c r="AK3" s="30" t="s">
        <v>86</v>
      </c>
      <c r="AL3" s="30" t="s">
        <v>51</v>
      </c>
      <c r="AM3" s="31" t="s">
        <v>52</v>
      </c>
      <c r="AN3" s="29" t="s">
        <v>64</v>
      </c>
      <c r="AO3" s="30" t="s">
        <v>86</v>
      </c>
      <c r="AP3" s="30" t="s">
        <v>51</v>
      </c>
      <c r="AQ3" s="31" t="s">
        <v>52</v>
      </c>
      <c r="AR3" s="30" t="s">
        <v>86</v>
      </c>
      <c r="AS3" s="30" t="s">
        <v>51</v>
      </c>
      <c r="AT3" s="31" t="s">
        <v>80</v>
      </c>
    </row>
    <row r="4" spans="1:47" ht="18" x14ac:dyDescent="0.35">
      <c r="B4" s="25" t="s">
        <v>7</v>
      </c>
      <c r="C4" s="36" t="s">
        <v>7</v>
      </c>
      <c r="D4" s="25" t="s">
        <v>53</v>
      </c>
      <c r="E4" s="4" t="s">
        <v>84</v>
      </c>
      <c r="F4" s="3" t="s">
        <v>67</v>
      </c>
      <c r="G4" s="4" t="s">
        <v>84</v>
      </c>
      <c r="H4" s="25" t="s">
        <v>53</v>
      </c>
      <c r="I4" s="4" t="s">
        <v>84</v>
      </c>
      <c r="J4" s="3" t="s">
        <v>67</v>
      </c>
      <c r="K4" s="4" t="s">
        <v>84</v>
      </c>
      <c r="L4" s="25" t="s">
        <v>53</v>
      </c>
      <c r="M4" s="4" t="s">
        <v>84</v>
      </c>
      <c r="N4" s="3" t="s">
        <v>67</v>
      </c>
      <c r="O4" s="4" t="s">
        <v>84</v>
      </c>
      <c r="P4" s="25" t="s">
        <v>53</v>
      </c>
      <c r="Q4" s="4" t="s">
        <v>84</v>
      </c>
      <c r="R4" s="3" t="s">
        <v>67</v>
      </c>
      <c r="S4" s="4" t="s">
        <v>84</v>
      </c>
      <c r="T4" s="25" t="s">
        <v>53</v>
      </c>
      <c r="U4" s="4" t="s">
        <v>84</v>
      </c>
      <c r="V4" s="3" t="s">
        <v>67</v>
      </c>
      <c r="W4" s="4" t="s">
        <v>84</v>
      </c>
      <c r="X4" s="25" t="s">
        <v>53</v>
      </c>
      <c r="Y4" s="4" t="s">
        <v>84</v>
      </c>
      <c r="Z4" s="3" t="s">
        <v>67</v>
      </c>
      <c r="AA4" s="4" t="s">
        <v>84</v>
      </c>
      <c r="AB4" s="25" t="s">
        <v>53</v>
      </c>
      <c r="AC4" s="4" t="s">
        <v>84</v>
      </c>
      <c r="AD4" s="3" t="s">
        <v>67</v>
      </c>
      <c r="AE4" s="4" t="s">
        <v>84</v>
      </c>
      <c r="AF4" s="25" t="s">
        <v>53</v>
      </c>
      <c r="AG4" s="4" t="s">
        <v>84</v>
      </c>
      <c r="AH4" s="3" t="s">
        <v>67</v>
      </c>
      <c r="AI4" s="4" t="s">
        <v>84</v>
      </c>
      <c r="AJ4" s="25" t="s">
        <v>53</v>
      </c>
      <c r="AK4" s="4" t="s">
        <v>84</v>
      </c>
      <c r="AL4" s="3" t="s">
        <v>67</v>
      </c>
      <c r="AM4" s="4" t="s">
        <v>84</v>
      </c>
      <c r="AN4" s="25" t="s">
        <v>53</v>
      </c>
      <c r="AO4" s="4" t="s">
        <v>84</v>
      </c>
      <c r="AP4" s="3" t="s">
        <v>67</v>
      </c>
      <c r="AQ4" s="26" t="s">
        <v>84</v>
      </c>
      <c r="AR4" s="40" t="s">
        <v>84</v>
      </c>
      <c r="AS4" s="3" t="s">
        <v>67</v>
      </c>
      <c r="AT4" s="26" t="s">
        <v>84</v>
      </c>
      <c r="AU4" s="41"/>
    </row>
    <row r="5" spans="1:47" x14ac:dyDescent="0.25">
      <c r="A5">
        <v>1</v>
      </c>
      <c r="B5" s="34"/>
      <c r="C5" s="35"/>
      <c r="D5" s="27"/>
      <c r="E5" s="24"/>
      <c r="F5" s="23"/>
      <c r="G5" s="28"/>
      <c r="H5" s="27"/>
      <c r="I5" s="24"/>
      <c r="J5" s="23"/>
      <c r="K5" s="28"/>
      <c r="L5" s="27"/>
      <c r="M5" s="24"/>
      <c r="N5" s="23"/>
      <c r="O5" s="28"/>
      <c r="P5" s="27"/>
      <c r="Q5" s="24"/>
      <c r="R5" s="23"/>
      <c r="S5" s="28"/>
      <c r="T5" s="27"/>
      <c r="U5" s="24"/>
      <c r="V5" s="23"/>
      <c r="W5" s="28"/>
      <c r="X5" s="27"/>
      <c r="Y5" s="24"/>
      <c r="Z5" s="23"/>
      <c r="AA5" s="28"/>
      <c r="AB5" s="27"/>
      <c r="AC5" s="24"/>
      <c r="AD5" s="23"/>
      <c r="AE5" s="28"/>
      <c r="AF5" s="27"/>
      <c r="AG5" s="24"/>
      <c r="AH5" s="23"/>
      <c r="AI5" s="28"/>
      <c r="AJ5" s="27"/>
      <c r="AK5" s="24"/>
      <c r="AL5" s="23"/>
      <c r="AM5" s="28"/>
      <c r="AN5" s="27"/>
      <c r="AO5" s="24"/>
      <c r="AP5" s="23"/>
      <c r="AQ5" s="28"/>
      <c r="AR5" s="24">
        <f>IF(AS5=0,0,(F5*E5+J5*I5+N5*M5+R5*Q5+V5*U5+Z5*Y5+AD5*AC5+AH5*AG5+AL5*AK5+AP5*AO5)/AS5)</f>
        <v>0</v>
      </c>
      <c r="AS5" s="23">
        <f t="shared" ref="AS5:AS24" si="0">F5+J5+N5+R5+V5+Z5+AD5+AH5+AL5+AP5</f>
        <v>0</v>
      </c>
      <c r="AT5" s="28">
        <f t="shared" ref="AT5:AT24" si="1">IF(AS5=0,0,(F5*G5+J5*K5+N5*O5+R5*S5+V5*W5+Z5*AA5+AD5*AE5+AH5*AI5+AL5*AM5+AP5*AQ5)/AS5)</f>
        <v>0</v>
      </c>
    </row>
    <row r="6" spans="1:47" x14ac:dyDescent="0.25">
      <c r="A6">
        <v>2</v>
      </c>
      <c r="B6" s="34"/>
      <c r="C6" s="35"/>
      <c r="D6" s="27"/>
      <c r="E6" s="24"/>
      <c r="F6" s="23"/>
      <c r="G6" s="28"/>
      <c r="H6" s="27"/>
      <c r="I6" s="24"/>
      <c r="J6" s="23"/>
      <c r="K6" s="28"/>
      <c r="L6" s="27"/>
      <c r="M6" s="24"/>
      <c r="N6" s="23"/>
      <c r="O6" s="28"/>
      <c r="P6" s="27"/>
      <c r="Q6" s="24"/>
      <c r="R6" s="23"/>
      <c r="S6" s="28"/>
      <c r="T6" s="27"/>
      <c r="U6" s="24"/>
      <c r="V6" s="23"/>
      <c r="W6" s="28"/>
      <c r="X6" s="27"/>
      <c r="Y6" s="24"/>
      <c r="Z6" s="23"/>
      <c r="AA6" s="28"/>
      <c r="AB6" s="27"/>
      <c r="AC6" s="24"/>
      <c r="AD6" s="23"/>
      <c r="AE6" s="28"/>
      <c r="AF6" s="27"/>
      <c r="AG6" s="24"/>
      <c r="AH6" s="23"/>
      <c r="AI6" s="28"/>
      <c r="AJ6" s="27"/>
      <c r="AK6" s="24"/>
      <c r="AL6" s="23"/>
      <c r="AM6" s="28"/>
      <c r="AN6" s="27"/>
      <c r="AO6" s="24"/>
      <c r="AP6" s="23"/>
      <c r="AQ6" s="28"/>
      <c r="AR6" s="24">
        <f t="shared" ref="AR6:AR24" si="2">IF(AS6=0,0,(F6*E6+J6*I6+N6*M6+R6*Q6+V6*U6+Z6*Y6+AD6*AC6+AH6*AG6+AL6*AK6+AP6*AO6)/AS6)</f>
        <v>0</v>
      </c>
      <c r="AS6" s="23">
        <f t="shared" si="0"/>
        <v>0</v>
      </c>
      <c r="AT6" s="28">
        <f t="shared" si="1"/>
        <v>0</v>
      </c>
    </row>
    <row r="7" spans="1:47" x14ac:dyDescent="0.25">
      <c r="A7">
        <v>3</v>
      </c>
      <c r="B7" s="34"/>
      <c r="C7" s="35"/>
      <c r="D7" s="27"/>
      <c r="E7" s="24"/>
      <c r="F7" s="23"/>
      <c r="G7" s="28"/>
      <c r="H7" s="27"/>
      <c r="I7" s="24"/>
      <c r="J7" s="23"/>
      <c r="K7" s="28"/>
      <c r="L7" s="27"/>
      <c r="M7" s="24"/>
      <c r="N7" s="23"/>
      <c r="O7" s="28"/>
      <c r="P7" s="27"/>
      <c r="Q7" s="24"/>
      <c r="R7" s="23"/>
      <c r="S7" s="28"/>
      <c r="T7" s="27"/>
      <c r="U7" s="24"/>
      <c r="V7" s="23"/>
      <c r="W7" s="28"/>
      <c r="X7" s="27"/>
      <c r="Y7" s="24"/>
      <c r="Z7" s="23"/>
      <c r="AA7" s="28"/>
      <c r="AB7" s="27"/>
      <c r="AC7" s="24"/>
      <c r="AD7" s="23"/>
      <c r="AE7" s="28"/>
      <c r="AF7" s="27"/>
      <c r="AG7" s="24"/>
      <c r="AH7" s="23"/>
      <c r="AI7" s="28"/>
      <c r="AJ7" s="27"/>
      <c r="AK7" s="24"/>
      <c r="AL7" s="23"/>
      <c r="AM7" s="28"/>
      <c r="AN7" s="27"/>
      <c r="AO7" s="24"/>
      <c r="AP7" s="23"/>
      <c r="AQ7" s="28"/>
      <c r="AR7" s="24">
        <f t="shared" si="2"/>
        <v>0</v>
      </c>
      <c r="AS7" s="23">
        <f t="shared" si="0"/>
        <v>0</v>
      </c>
      <c r="AT7" s="28">
        <f t="shared" si="1"/>
        <v>0</v>
      </c>
    </row>
    <row r="8" spans="1:47" x14ac:dyDescent="0.25">
      <c r="A8">
        <v>4</v>
      </c>
      <c r="B8" s="34"/>
      <c r="C8" s="35"/>
      <c r="D8" s="27"/>
      <c r="E8" s="24"/>
      <c r="F8" s="23"/>
      <c r="G8" s="28"/>
      <c r="H8" s="27"/>
      <c r="I8" s="24"/>
      <c r="J8" s="23"/>
      <c r="K8" s="28"/>
      <c r="L8" s="27"/>
      <c r="M8" s="24"/>
      <c r="N8" s="23"/>
      <c r="O8" s="28"/>
      <c r="P8" s="27"/>
      <c r="Q8" s="24"/>
      <c r="R8" s="23"/>
      <c r="S8" s="28"/>
      <c r="T8" s="27"/>
      <c r="U8" s="24"/>
      <c r="V8" s="23"/>
      <c r="W8" s="28"/>
      <c r="X8" s="27"/>
      <c r="Y8" s="24"/>
      <c r="Z8" s="23"/>
      <c r="AA8" s="28"/>
      <c r="AB8" s="27"/>
      <c r="AC8" s="24"/>
      <c r="AD8" s="23"/>
      <c r="AE8" s="28"/>
      <c r="AF8" s="27"/>
      <c r="AG8" s="24"/>
      <c r="AH8" s="23"/>
      <c r="AI8" s="28"/>
      <c r="AJ8" s="27"/>
      <c r="AK8" s="24"/>
      <c r="AL8" s="23"/>
      <c r="AM8" s="28"/>
      <c r="AN8" s="27"/>
      <c r="AO8" s="24"/>
      <c r="AP8" s="23"/>
      <c r="AQ8" s="28"/>
      <c r="AR8" s="24">
        <f t="shared" si="2"/>
        <v>0</v>
      </c>
      <c r="AS8" s="23">
        <f t="shared" si="0"/>
        <v>0</v>
      </c>
      <c r="AT8" s="28">
        <f t="shared" si="1"/>
        <v>0</v>
      </c>
    </row>
    <row r="9" spans="1:47" x14ac:dyDescent="0.25">
      <c r="A9">
        <v>5</v>
      </c>
      <c r="B9" s="34"/>
      <c r="C9" s="35"/>
      <c r="D9" s="27"/>
      <c r="E9" s="24"/>
      <c r="F9" s="23"/>
      <c r="G9" s="28"/>
      <c r="H9" s="27"/>
      <c r="I9" s="24"/>
      <c r="J9" s="23"/>
      <c r="K9" s="28"/>
      <c r="L9" s="27"/>
      <c r="M9" s="24"/>
      <c r="N9" s="23"/>
      <c r="O9" s="28"/>
      <c r="P9" s="27"/>
      <c r="Q9" s="24"/>
      <c r="R9" s="23"/>
      <c r="S9" s="28"/>
      <c r="T9" s="27"/>
      <c r="U9" s="24"/>
      <c r="V9" s="23"/>
      <c r="W9" s="28"/>
      <c r="X9" s="27"/>
      <c r="Y9" s="24"/>
      <c r="Z9" s="23"/>
      <c r="AA9" s="28"/>
      <c r="AB9" s="27"/>
      <c r="AC9" s="24"/>
      <c r="AD9" s="23"/>
      <c r="AE9" s="28"/>
      <c r="AF9" s="27"/>
      <c r="AG9" s="24"/>
      <c r="AH9" s="23"/>
      <c r="AI9" s="28"/>
      <c r="AJ9" s="27"/>
      <c r="AK9" s="24"/>
      <c r="AL9" s="23"/>
      <c r="AM9" s="28"/>
      <c r="AN9" s="27"/>
      <c r="AO9" s="24"/>
      <c r="AP9" s="23"/>
      <c r="AQ9" s="28"/>
      <c r="AR9" s="24">
        <f t="shared" si="2"/>
        <v>0</v>
      </c>
      <c r="AS9" s="23">
        <f t="shared" si="0"/>
        <v>0</v>
      </c>
      <c r="AT9" s="28">
        <f t="shared" si="1"/>
        <v>0</v>
      </c>
    </row>
    <row r="10" spans="1:47" x14ac:dyDescent="0.25">
      <c r="A10">
        <v>6</v>
      </c>
      <c r="B10" s="34"/>
      <c r="C10" s="35"/>
      <c r="D10" s="27"/>
      <c r="E10" s="24"/>
      <c r="F10" s="23"/>
      <c r="G10" s="28"/>
      <c r="H10" s="27"/>
      <c r="I10" s="24"/>
      <c r="J10" s="23"/>
      <c r="K10" s="28"/>
      <c r="L10" s="27"/>
      <c r="M10" s="24"/>
      <c r="N10" s="23"/>
      <c r="O10" s="28"/>
      <c r="P10" s="27"/>
      <c r="Q10" s="24"/>
      <c r="R10" s="23"/>
      <c r="S10" s="28"/>
      <c r="T10" s="27"/>
      <c r="U10" s="24"/>
      <c r="V10" s="23"/>
      <c r="W10" s="28"/>
      <c r="X10" s="27"/>
      <c r="Y10" s="24"/>
      <c r="Z10" s="23"/>
      <c r="AA10" s="28"/>
      <c r="AB10" s="27"/>
      <c r="AC10" s="24"/>
      <c r="AD10" s="23"/>
      <c r="AE10" s="28"/>
      <c r="AF10" s="27"/>
      <c r="AG10" s="24"/>
      <c r="AH10" s="23"/>
      <c r="AI10" s="28"/>
      <c r="AJ10" s="27"/>
      <c r="AK10" s="24"/>
      <c r="AL10" s="23"/>
      <c r="AM10" s="28"/>
      <c r="AN10" s="27"/>
      <c r="AO10" s="24"/>
      <c r="AP10" s="23"/>
      <c r="AQ10" s="28"/>
      <c r="AR10" s="24">
        <f t="shared" si="2"/>
        <v>0</v>
      </c>
      <c r="AS10" s="23">
        <f t="shared" si="0"/>
        <v>0</v>
      </c>
      <c r="AT10" s="28">
        <f t="shared" si="1"/>
        <v>0</v>
      </c>
    </row>
    <row r="11" spans="1:47" x14ac:dyDescent="0.25">
      <c r="A11">
        <v>7</v>
      </c>
      <c r="B11" s="34"/>
      <c r="C11" s="35"/>
      <c r="D11" s="27"/>
      <c r="E11" s="24"/>
      <c r="F11" s="23"/>
      <c r="G11" s="28"/>
      <c r="H11" s="27"/>
      <c r="I11" s="24"/>
      <c r="J11" s="23"/>
      <c r="K11" s="28"/>
      <c r="L11" s="27"/>
      <c r="M11" s="24"/>
      <c r="N11" s="23"/>
      <c r="O11" s="28"/>
      <c r="P11" s="27"/>
      <c r="Q11" s="24"/>
      <c r="R11" s="23"/>
      <c r="S11" s="28"/>
      <c r="T11" s="27"/>
      <c r="U11" s="24"/>
      <c r="V11" s="23"/>
      <c r="W11" s="28"/>
      <c r="X11" s="27"/>
      <c r="Y11" s="24"/>
      <c r="Z11" s="23"/>
      <c r="AA11" s="28"/>
      <c r="AB11" s="27"/>
      <c r="AC11" s="24"/>
      <c r="AD11" s="23"/>
      <c r="AE11" s="28"/>
      <c r="AF11" s="27"/>
      <c r="AG11" s="24"/>
      <c r="AH11" s="23"/>
      <c r="AI11" s="28"/>
      <c r="AJ11" s="27"/>
      <c r="AK11" s="24"/>
      <c r="AL11" s="23"/>
      <c r="AM11" s="28"/>
      <c r="AN11" s="27"/>
      <c r="AO11" s="24"/>
      <c r="AP11" s="23"/>
      <c r="AQ11" s="28"/>
      <c r="AR11" s="24">
        <f t="shared" si="2"/>
        <v>0</v>
      </c>
      <c r="AS11" s="23">
        <f t="shared" si="0"/>
        <v>0</v>
      </c>
      <c r="AT11" s="28">
        <f t="shared" si="1"/>
        <v>0</v>
      </c>
    </row>
    <row r="12" spans="1:47" x14ac:dyDescent="0.25">
      <c r="A12">
        <v>8</v>
      </c>
      <c r="B12" s="34"/>
      <c r="C12" s="35"/>
      <c r="D12" s="27"/>
      <c r="E12" s="24"/>
      <c r="F12" s="23"/>
      <c r="G12" s="28"/>
      <c r="H12" s="27"/>
      <c r="I12" s="24"/>
      <c r="J12" s="23"/>
      <c r="K12" s="28"/>
      <c r="L12" s="27"/>
      <c r="M12" s="24"/>
      <c r="N12" s="23"/>
      <c r="O12" s="28"/>
      <c r="P12" s="27"/>
      <c r="Q12" s="24"/>
      <c r="R12" s="23"/>
      <c r="S12" s="28"/>
      <c r="T12" s="27"/>
      <c r="U12" s="24"/>
      <c r="V12" s="23"/>
      <c r="W12" s="28"/>
      <c r="X12" s="27"/>
      <c r="Y12" s="24"/>
      <c r="Z12" s="23"/>
      <c r="AA12" s="28"/>
      <c r="AB12" s="27"/>
      <c r="AC12" s="24"/>
      <c r="AD12" s="23"/>
      <c r="AE12" s="28"/>
      <c r="AF12" s="27"/>
      <c r="AG12" s="24"/>
      <c r="AH12" s="23"/>
      <c r="AI12" s="28"/>
      <c r="AJ12" s="27"/>
      <c r="AK12" s="24"/>
      <c r="AL12" s="23"/>
      <c r="AM12" s="28"/>
      <c r="AN12" s="27"/>
      <c r="AO12" s="24"/>
      <c r="AP12" s="23"/>
      <c r="AQ12" s="28"/>
      <c r="AR12" s="24">
        <f t="shared" si="2"/>
        <v>0</v>
      </c>
      <c r="AS12" s="23">
        <f t="shared" si="0"/>
        <v>0</v>
      </c>
      <c r="AT12" s="28">
        <f t="shared" si="1"/>
        <v>0</v>
      </c>
    </row>
    <row r="13" spans="1:47" x14ac:dyDescent="0.25">
      <c r="A13">
        <v>9</v>
      </c>
      <c r="B13" s="34"/>
      <c r="C13" s="35"/>
      <c r="D13" s="27"/>
      <c r="E13" s="24"/>
      <c r="F13" s="23"/>
      <c r="G13" s="28"/>
      <c r="H13" s="27"/>
      <c r="I13" s="24"/>
      <c r="J13" s="23"/>
      <c r="K13" s="28"/>
      <c r="L13" s="27"/>
      <c r="M13" s="24"/>
      <c r="N13" s="23"/>
      <c r="O13" s="28"/>
      <c r="P13" s="27"/>
      <c r="Q13" s="24"/>
      <c r="R13" s="23"/>
      <c r="S13" s="28"/>
      <c r="T13" s="27"/>
      <c r="U13" s="24"/>
      <c r="V13" s="23"/>
      <c r="W13" s="28"/>
      <c r="X13" s="27"/>
      <c r="Y13" s="24"/>
      <c r="Z13" s="23"/>
      <c r="AA13" s="28"/>
      <c r="AB13" s="27"/>
      <c r="AC13" s="24"/>
      <c r="AD13" s="23"/>
      <c r="AE13" s="28"/>
      <c r="AF13" s="27"/>
      <c r="AG13" s="24"/>
      <c r="AH13" s="23"/>
      <c r="AI13" s="28"/>
      <c r="AJ13" s="27"/>
      <c r="AK13" s="24"/>
      <c r="AL13" s="23"/>
      <c r="AM13" s="28"/>
      <c r="AN13" s="27"/>
      <c r="AO13" s="24"/>
      <c r="AP13" s="23"/>
      <c r="AQ13" s="28"/>
      <c r="AR13" s="24">
        <f t="shared" si="2"/>
        <v>0</v>
      </c>
      <c r="AS13" s="23">
        <f t="shared" si="0"/>
        <v>0</v>
      </c>
      <c r="AT13" s="28">
        <f t="shared" si="1"/>
        <v>0</v>
      </c>
    </row>
    <row r="14" spans="1:47" x14ac:dyDescent="0.25">
      <c r="A14">
        <v>10</v>
      </c>
      <c r="B14" s="34"/>
      <c r="C14" s="35"/>
      <c r="D14" s="27"/>
      <c r="E14" s="24"/>
      <c r="F14" s="23"/>
      <c r="G14" s="28"/>
      <c r="H14" s="27"/>
      <c r="I14" s="24"/>
      <c r="J14" s="23"/>
      <c r="K14" s="28"/>
      <c r="L14" s="27"/>
      <c r="M14" s="24"/>
      <c r="N14" s="23"/>
      <c r="O14" s="28"/>
      <c r="P14" s="27"/>
      <c r="Q14" s="24"/>
      <c r="R14" s="23"/>
      <c r="S14" s="28"/>
      <c r="T14" s="27"/>
      <c r="U14" s="24"/>
      <c r="V14" s="23"/>
      <c r="W14" s="28"/>
      <c r="X14" s="27"/>
      <c r="Y14" s="24"/>
      <c r="Z14" s="23"/>
      <c r="AA14" s="28"/>
      <c r="AB14" s="27"/>
      <c r="AC14" s="24"/>
      <c r="AD14" s="23"/>
      <c r="AE14" s="28"/>
      <c r="AF14" s="27"/>
      <c r="AG14" s="24"/>
      <c r="AH14" s="23"/>
      <c r="AI14" s="28"/>
      <c r="AJ14" s="27"/>
      <c r="AK14" s="24"/>
      <c r="AL14" s="23"/>
      <c r="AM14" s="28"/>
      <c r="AN14" s="27"/>
      <c r="AO14" s="24"/>
      <c r="AP14" s="23"/>
      <c r="AQ14" s="28"/>
      <c r="AR14" s="24">
        <f t="shared" si="2"/>
        <v>0</v>
      </c>
      <c r="AS14" s="23">
        <f t="shared" si="0"/>
        <v>0</v>
      </c>
      <c r="AT14" s="28">
        <f t="shared" si="1"/>
        <v>0</v>
      </c>
    </row>
    <row r="15" spans="1:47" x14ac:dyDescent="0.25">
      <c r="A15">
        <v>11</v>
      </c>
      <c r="B15" s="34"/>
      <c r="C15" s="35"/>
      <c r="D15" s="27"/>
      <c r="E15" s="24"/>
      <c r="F15" s="23"/>
      <c r="G15" s="28"/>
      <c r="H15" s="27"/>
      <c r="I15" s="24"/>
      <c r="J15" s="23"/>
      <c r="K15" s="28"/>
      <c r="L15" s="27"/>
      <c r="M15" s="24"/>
      <c r="N15" s="23"/>
      <c r="O15" s="28"/>
      <c r="P15" s="27"/>
      <c r="Q15" s="24"/>
      <c r="R15" s="23"/>
      <c r="S15" s="28"/>
      <c r="T15" s="27"/>
      <c r="U15" s="24"/>
      <c r="V15" s="23"/>
      <c r="W15" s="28"/>
      <c r="X15" s="27"/>
      <c r="Y15" s="24"/>
      <c r="Z15" s="23"/>
      <c r="AA15" s="28"/>
      <c r="AB15" s="27"/>
      <c r="AC15" s="24"/>
      <c r="AD15" s="23"/>
      <c r="AE15" s="28"/>
      <c r="AF15" s="27"/>
      <c r="AG15" s="24"/>
      <c r="AH15" s="23"/>
      <c r="AI15" s="28"/>
      <c r="AJ15" s="27"/>
      <c r="AK15" s="24"/>
      <c r="AL15" s="23"/>
      <c r="AM15" s="28"/>
      <c r="AN15" s="27"/>
      <c r="AO15" s="24"/>
      <c r="AP15" s="23"/>
      <c r="AQ15" s="28"/>
      <c r="AR15" s="24">
        <f t="shared" si="2"/>
        <v>0</v>
      </c>
      <c r="AS15" s="23">
        <f t="shared" si="0"/>
        <v>0</v>
      </c>
      <c r="AT15" s="28">
        <f t="shared" si="1"/>
        <v>0</v>
      </c>
    </row>
    <row r="16" spans="1:47" x14ac:dyDescent="0.25">
      <c r="A16">
        <v>12</v>
      </c>
      <c r="B16" s="34"/>
      <c r="C16" s="35"/>
      <c r="D16" s="27"/>
      <c r="E16" s="24"/>
      <c r="F16" s="23"/>
      <c r="G16" s="28"/>
      <c r="H16" s="27"/>
      <c r="I16" s="24"/>
      <c r="J16" s="23"/>
      <c r="K16" s="28"/>
      <c r="L16" s="27"/>
      <c r="M16" s="24"/>
      <c r="N16" s="23"/>
      <c r="O16" s="28"/>
      <c r="P16" s="27"/>
      <c r="Q16" s="24"/>
      <c r="R16" s="23"/>
      <c r="S16" s="28"/>
      <c r="T16" s="27"/>
      <c r="U16" s="24"/>
      <c r="V16" s="23"/>
      <c r="W16" s="28"/>
      <c r="X16" s="27"/>
      <c r="Y16" s="24"/>
      <c r="Z16" s="23"/>
      <c r="AA16" s="28"/>
      <c r="AB16" s="27"/>
      <c r="AC16" s="24"/>
      <c r="AD16" s="23"/>
      <c r="AE16" s="28"/>
      <c r="AF16" s="27"/>
      <c r="AG16" s="24"/>
      <c r="AH16" s="23"/>
      <c r="AI16" s="28"/>
      <c r="AJ16" s="27"/>
      <c r="AK16" s="24"/>
      <c r="AL16" s="23"/>
      <c r="AM16" s="28"/>
      <c r="AN16" s="27"/>
      <c r="AO16" s="24"/>
      <c r="AP16" s="23"/>
      <c r="AQ16" s="28"/>
      <c r="AR16" s="24">
        <f t="shared" si="2"/>
        <v>0</v>
      </c>
      <c r="AS16" s="23">
        <f t="shared" si="0"/>
        <v>0</v>
      </c>
      <c r="AT16" s="28">
        <f t="shared" si="1"/>
        <v>0</v>
      </c>
    </row>
    <row r="17" spans="1:46" x14ac:dyDescent="0.25">
      <c r="A17">
        <v>13</v>
      </c>
      <c r="B17" s="34"/>
      <c r="C17" s="35"/>
      <c r="D17" s="27"/>
      <c r="E17" s="24"/>
      <c r="F17" s="23"/>
      <c r="G17" s="28"/>
      <c r="H17" s="27"/>
      <c r="I17" s="24"/>
      <c r="J17" s="23"/>
      <c r="K17" s="28"/>
      <c r="L17" s="27"/>
      <c r="M17" s="24"/>
      <c r="N17" s="23"/>
      <c r="O17" s="28"/>
      <c r="P17" s="27"/>
      <c r="Q17" s="24"/>
      <c r="R17" s="23"/>
      <c r="S17" s="28"/>
      <c r="T17" s="27"/>
      <c r="U17" s="24"/>
      <c r="V17" s="23"/>
      <c r="W17" s="28"/>
      <c r="X17" s="27"/>
      <c r="Y17" s="24"/>
      <c r="Z17" s="23"/>
      <c r="AA17" s="28"/>
      <c r="AB17" s="27"/>
      <c r="AC17" s="24"/>
      <c r="AD17" s="23"/>
      <c r="AE17" s="28"/>
      <c r="AF17" s="27"/>
      <c r="AG17" s="24"/>
      <c r="AH17" s="23"/>
      <c r="AI17" s="28"/>
      <c r="AJ17" s="27"/>
      <c r="AK17" s="24"/>
      <c r="AL17" s="23"/>
      <c r="AM17" s="28"/>
      <c r="AN17" s="27"/>
      <c r="AO17" s="24"/>
      <c r="AP17" s="23"/>
      <c r="AQ17" s="28"/>
      <c r="AR17" s="24">
        <f t="shared" si="2"/>
        <v>0</v>
      </c>
      <c r="AS17" s="23">
        <f t="shared" si="0"/>
        <v>0</v>
      </c>
      <c r="AT17" s="28">
        <f t="shared" si="1"/>
        <v>0</v>
      </c>
    </row>
    <row r="18" spans="1:46" x14ac:dyDescent="0.25">
      <c r="A18">
        <v>14</v>
      </c>
      <c r="B18" s="34"/>
      <c r="C18" s="35"/>
      <c r="D18" s="27"/>
      <c r="E18" s="24"/>
      <c r="F18" s="23"/>
      <c r="G18" s="28"/>
      <c r="H18" s="27"/>
      <c r="I18" s="24"/>
      <c r="J18" s="23"/>
      <c r="K18" s="28"/>
      <c r="L18" s="27"/>
      <c r="M18" s="24"/>
      <c r="N18" s="23"/>
      <c r="O18" s="28"/>
      <c r="P18" s="27"/>
      <c r="Q18" s="24"/>
      <c r="R18" s="23"/>
      <c r="S18" s="28"/>
      <c r="T18" s="27"/>
      <c r="U18" s="24"/>
      <c r="V18" s="23"/>
      <c r="W18" s="28"/>
      <c r="X18" s="27"/>
      <c r="Y18" s="24"/>
      <c r="Z18" s="23"/>
      <c r="AA18" s="28"/>
      <c r="AB18" s="27"/>
      <c r="AC18" s="24"/>
      <c r="AD18" s="23"/>
      <c r="AE18" s="28"/>
      <c r="AF18" s="27"/>
      <c r="AG18" s="24"/>
      <c r="AH18" s="23"/>
      <c r="AI18" s="28"/>
      <c r="AJ18" s="27"/>
      <c r="AK18" s="24"/>
      <c r="AL18" s="23"/>
      <c r="AM18" s="28"/>
      <c r="AN18" s="27"/>
      <c r="AO18" s="24"/>
      <c r="AP18" s="23"/>
      <c r="AQ18" s="28"/>
      <c r="AR18" s="24">
        <f t="shared" si="2"/>
        <v>0</v>
      </c>
      <c r="AS18" s="23">
        <f t="shared" si="0"/>
        <v>0</v>
      </c>
      <c r="AT18" s="28">
        <f t="shared" si="1"/>
        <v>0</v>
      </c>
    </row>
    <row r="19" spans="1:46" x14ac:dyDescent="0.25">
      <c r="A19">
        <v>15</v>
      </c>
      <c r="B19" s="34"/>
      <c r="C19" s="35"/>
      <c r="D19" s="27"/>
      <c r="E19" s="24"/>
      <c r="F19" s="23"/>
      <c r="G19" s="28"/>
      <c r="H19" s="27"/>
      <c r="I19" s="24"/>
      <c r="J19" s="23"/>
      <c r="K19" s="28"/>
      <c r="L19" s="27"/>
      <c r="M19" s="24"/>
      <c r="N19" s="23"/>
      <c r="O19" s="28"/>
      <c r="P19" s="27"/>
      <c r="Q19" s="24"/>
      <c r="R19" s="23"/>
      <c r="S19" s="28"/>
      <c r="T19" s="27"/>
      <c r="U19" s="24"/>
      <c r="V19" s="23"/>
      <c r="W19" s="28"/>
      <c r="X19" s="27"/>
      <c r="Y19" s="24"/>
      <c r="Z19" s="23"/>
      <c r="AA19" s="28"/>
      <c r="AB19" s="27"/>
      <c r="AC19" s="24"/>
      <c r="AD19" s="23"/>
      <c r="AE19" s="28"/>
      <c r="AF19" s="27"/>
      <c r="AG19" s="24"/>
      <c r="AH19" s="23"/>
      <c r="AI19" s="28"/>
      <c r="AJ19" s="27"/>
      <c r="AK19" s="24"/>
      <c r="AL19" s="23"/>
      <c r="AM19" s="28"/>
      <c r="AN19" s="27"/>
      <c r="AO19" s="24"/>
      <c r="AP19" s="23"/>
      <c r="AQ19" s="28"/>
      <c r="AR19" s="24">
        <f t="shared" si="2"/>
        <v>0</v>
      </c>
      <c r="AS19" s="23">
        <f t="shared" si="0"/>
        <v>0</v>
      </c>
      <c r="AT19" s="28">
        <f t="shared" si="1"/>
        <v>0</v>
      </c>
    </row>
    <row r="20" spans="1:46" x14ac:dyDescent="0.25">
      <c r="A20">
        <v>16</v>
      </c>
      <c r="B20" s="34"/>
      <c r="C20" s="35"/>
      <c r="D20" s="27"/>
      <c r="E20" s="24"/>
      <c r="F20" s="23"/>
      <c r="G20" s="28"/>
      <c r="H20" s="27"/>
      <c r="I20" s="24"/>
      <c r="J20" s="23"/>
      <c r="K20" s="28"/>
      <c r="L20" s="27"/>
      <c r="M20" s="24"/>
      <c r="N20" s="23"/>
      <c r="O20" s="28"/>
      <c r="P20" s="27"/>
      <c r="Q20" s="24"/>
      <c r="R20" s="23"/>
      <c r="S20" s="28"/>
      <c r="T20" s="27"/>
      <c r="U20" s="24"/>
      <c r="V20" s="23"/>
      <c r="W20" s="28"/>
      <c r="X20" s="27"/>
      <c r="Y20" s="24"/>
      <c r="Z20" s="23"/>
      <c r="AA20" s="28"/>
      <c r="AB20" s="27"/>
      <c r="AC20" s="24"/>
      <c r="AD20" s="23"/>
      <c r="AE20" s="28"/>
      <c r="AF20" s="27"/>
      <c r="AG20" s="24"/>
      <c r="AH20" s="23"/>
      <c r="AI20" s="28"/>
      <c r="AJ20" s="27"/>
      <c r="AK20" s="24"/>
      <c r="AL20" s="23"/>
      <c r="AM20" s="28"/>
      <c r="AN20" s="27"/>
      <c r="AO20" s="24"/>
      <c r="AP20" s="23"/>
      <c r="AQ20" s="28"/>
      <c r="AR20" s="24">
        <f t="shared" si="2"/>
        <v>0</v>
      </c>
      <c r="AS20" s="23">
        <f t="shared" si="0"/>
        <v>0</v>
      </c>
      <c r="AT20" s="28">
        <f t="shared" si="1"/>
        <v>0</v>
      </c>
    </row>
    <row r="21" spans="1:46" x14ac:dyDescent="0.25">
      <c r="A21">
        <v>17</v>
      </c>
      <c r="B21" s="34"/>
      <c r="C21" s="35"/>
      <c r="D21" s="27"/>
      <c r="E21" s="24"/>
      <c r="F21" s="23"/>
      <c r="G21" s="28"/>
      <c r="H21" s="27"/>
      <c r="I21" s="24"/>
      <c r="J21" s="23"/>
      <c r="K21" s="28"/>
      <c r="L21" s="27"/>
      <c r="M21" s="24"/>
      <c r="N21" s="23"/>
      <c r="O21" s="28"/>
      <c r="P21" s="27"/>
      <c r="Q21" s="24"/>
      <c r="R21" s="23"/>
      <c r="S21" s="28"/>
      <c r="T21" s="27"/>
      <c r="U21" s="24"/>
      <c r="V21" s="23"/>
      <c r="W21" s="28"/>
      <c r="X21" s="27"/>
      <c r="Y21" s="24"/>
      <c r="Z21" s="23"/>
      <c r="AA21" s="28"/>
      <c r="AB21" s="27"/>
      <c r="AC21" s="24"/>
      <c r="AD21" s="23"/>
      <c r="AE21" s="28"/>
      <c r="AF21" s="27"/>
      <c r="AG21" s="24"/>
      <c r="AH21" s="23"/>
      <c r="AI21" s="28"/>
      <c r="AJ21" s="27"/>
      <c r="AK21" s="24"/>
      <c r="AL21" s="23"/>
      <c r="AM21" s="28"/>
      <c r="AN21" s="27"/>
      <c r="AO21" s="24"/>
      <c r="AP21" s="23"/>
      <c r="AQ21" s="28"/>
      <c r="AR21" s="24">
        <f t="shared" si="2"/>
        <v>0</v>
      </c>
      <c r="AS21" s="23">
        <f t="shared" si="0"/>
        <v>0</v>
      </c>
      <c r="AT21" s="28">
        <f t="shared" si="1"/>
        <v>0</v>
      </c>
    </row>
    <row r="22" spans="1:46" x14ac:dyDescent="0.25">
      <c r="A22">
        <v>18</v>
      </c>
      <c r="B22" s="34"/>
      <c r="C22" s="35"/>
      <c r="D22" s="27"/>
      <c r="E22" s="24"/>
      <c r="F22" s="23"/>
      <c r="G22" s="28"/>
      <c r="H22" s="27"/>
      <c r="I22" s="24"/>
      <c r="J22" s="23"/>
      <c r="K22" s="28"/>
      <c r="L22" s="27"/>
      <c r="M22" s="24"/>
      <c r="N22" s="23"/>
      <c r="O22" s="28"/>
      <c r="P22" s="27"/>
      <c r="Q22" s="24"/>
      <c r="R22" s="23"/>
      <c r="S22" s="28"/>
      <c r="T22" s="27"/>
      <c r="U22" s="24"/>
      <c r="V22" s="23"/>
      <c r="W22" s="28"/>
      <c r="X22" s="27"/>
      <c r="Y22" s="24"/>
      <c r="Z22" s="23"/>
      <c r="AA22" s="28"/>
      <c r="AB22" s="27"/>
      <c r="AC22" s="24"/>
      <c r="AD22" s="23"/>
      <c r="AE22" s="28"/>
      <c r="AF22" s="27"/>
      <c r="AG22" s="24"/>
      <c r="AH22" s="23"/>
      <c r="AI22" s="28"/>
      <c r="AJ22" s="27"/>
      <c r="AK22" s="24"/>
      <c r="AL22" s="23"/>
      <c r="AM22" s="28"/>
      <c r="AN22" s="27"/>
      <c r="AO22" s="24"/>
      <c r="AP22" s="23"/>
      <c r="AQ22" s="28"/>
      <c r="AR22" s="24">
        <f t="shared" si="2"/>
        <v>0</v>
      </c>
      <c r="AS22" s="23">
        <f t="shared" si="0"/>
        <v>0</v>
      </c>
      <c r="AT22" s="28">
        <f t="shared" si="1"/>
        <v>0</v>
      </c>
    </row>
    <row r="23" spans="1:46" x14ac:dyDescent="0.25">
      <c r="A23">
        <v>19</v>
      </c>
      <c r="B23" s="34"/>
      <c r="C23" s="35"/>
      <c r="D23" s="27"/>
      <c r="E23" s="24"/>
      <c r="F23" s="23"/>
      <c r="G23" s="28"/>
      <c r="H23" s="27"/>
      <c r="I23" s="24"/>
      <c r="J23" s="23"/>
      <c r="K23" s="28"/>
      <c r="L23" s="27"/>
      <c r="M23" s="24"/>
      <c r="N23" s="23"/>
      <c r="O23" s="28"/>
      <c r="P23" s="27"/>
      <c r="Q23" s="24"/>
      <c r="R23" s="23"/>
      <c r="S23" s="28"/>
      <c r="T23" s="27"/>
      <c r="U23" s="24"/>
      <c r="V23" s="23"/>
      <c r="W23" s="28"/>
      <c r="X23" s="27"/>
      <c r="Y23" s="24"/>
      <c r="Z23" s="23"/>
      <c r="AA23" s="28"/>
      <c r="AB23" s="27"/>
      <c r="AC23" s="24"/>
      <c r="AD23" s="23"/>
      <c r="AE23" s="28"/>
      <c r="AF23" s="27"/>
      <c r="AG23" s="24"/>
      <c r="AH23" s="23"/>
      <c r="AI23" s="28"/>
      <c r="AJ23" s="27"/>
      <c r="AK23" s="24"/>
      <c r="AL23" s="23"/>
      <c r="AM23" s="28"/>
      <c r="AN23" s="27"/>
      <c r="AO23" s="24"/>
      <c r="AP23" s="23"/>
      <c r="AQ23" s="28"/>
      <c r="AR23" s="24">
        <f t="shared" si="2"/>
        <v>0</v>
      </c>
      <c r="AS23" s="23">
        <f t="shared" si="0"/>
        <v>0</v>
      </c>
      <c r="AT23" s="28">
        <f t="shared" si="1"/>
        <v>0</v>
      </c>
    </row>
    <row r="24" spans="1:46" x14ac:dyDescent="0.25">
      <c r="A24">
        <v>20</v>
      </c>
      <c r="B24" s="34"/>
      <c r="C24" s="35"/>
      <c r="D24" s="27"/>
      <c r="E24" s="24"/>
      <c r="F24" s="23"/>
      <c r="G24" s="28"/>
      <c r="H24" s="27"/>
      <c r="I24" s="24"/>
      <c r="J24" s="23"/>
      <c r="K24" s="28"/>
      <c r="L24" s="27"/>
      <c r="M24" s="24"/>
      <c r="N24" s="23"/>
      <c r="O24" s="28"/>
      <c r="P24" s="27"/>
      <c r="Q24" s="24"/>
      <c r="R24" s="23"/>
      <c r="S24" s="28"/>
      <c r="T24" s="27"/>
      <c r="U24" s="24"/>
      <c r="V24" s="23"/>
      <c r="W24" s="28"/>
      <c r="X24" s="27"/>
      <c r="Y24" s="24"/>
      <c r="Z24" s="23"/>
      <c r="AA24" s="28"/>
      <c r="AB24" s="27"/>
      <c r="AC24" s="24"/>
      <c r="AD24" s="23"/>
      <c r="AE24" s="28"/>
      <c r="AF24" s="27"/>
      <c r="AG24" s="24"/>
      <c r="AH24" s="23"/>
      <c r="AI24" s="28"/>
      <c r="AJ24" s="27"/>
      <c r="AK24" s="24"/>
      <c r="AL24" s="23"/>
      <c r="AM24" s="28"/>
      <c r="AN24" s="27"/>
      <c r="AO24" s="24"/>
      <c r="AP24" s="23"/>
      <c r="AQ24" s="28"/>
      <c r="AR24" s="24">
        <f t="shared" si="2"/>
        <v>0</v>
      </c>
      <c r="AS24" s="23">
        <f t="shared" si="0"/>
        <v>0</v>
      </c>
      <c r="AT24" s="28">
        <f t="shared" si="1"/>
        <v>0</v>
      </c>
    </row>
  </sheetData>
  <mergeCells count="11">
    <mergeCell ref="AR2:AT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4"/>
  <sheetViews>
    <sheetView tabSelected="1" zoomScaleNormal="100" workbookViewId="0">
      <selection activeCell="J32" sqref="J32"/>
    </sheetView>
  </sheetViews>
  <sheetFormatPr defaultRowHeight="15" x14ac:dyDescent="0.25"/>
  <cols>
    <col min="1" max="1" width="3" bestFit="1" customWidth="1"/>
    <col min="2" max="2" width="32.7109375" customWidth="1"/>
    <col min="3" max="3" width="19.7109375" customWidth="1"/>
    <col min="4" max="4" width="14.5703125" customWidth="1"/>
    <col min="5" max="12" width="11.7109375" customWidth="1"/>
    <col min="13" max="13" width="3.5703125" customWidth="1"/>
    <col min="14" max="14" width="18.28515625" customWidth="1"/>
    <col min="15" max="15" width="10.85546875" customWidth="1"/>
    <col min="16" max="16" width="12.42578125" bestFit="1" customWidth="1"/>
    <col min="19" max="19" width="12.42578125" bestFit="1" customWidth="1"/>
    <col min="21" max="21" width="11.28515625" customWidth="1"/>
    <col min="22" max="24" width="10.7109375" customWidth="1"/>
    <col min="25" max="25" width="9.140625" customWidth="1"/>
    <col min="26" max="26" width="12.42578125" bestFit="1" customWidth="1"/>
    <col min="29" max="29" width="12.42578125" bestFit="1" customWidth="1"/>
    <col min="31" max="31" width="12.42578125" bestFit="1" customWidth="1"/>
    <col min="33" max="33" width="9.7109375" customWidth="1"/>
    <col min="35" max="35" width="10.7109375" customWidth="1"/>
    <col min="36" max="36" width="11.140625" customWidth="1"/>
    <col min="37" max="37" width="1.42578125" customWidth="1"/>
    <col min="38" max="38" width="11.28515625" customWidth="1"/>
    <col min="39" max="39" width="11.7109375" customWidth="1"/>
    <col min="40" max="40" width="9.85546875" customWidth="1"/>
  </cols>
  <sheetData>
    <row r="1" spans="1:40" x14ac:dyDescent="0.25">
      <c r="P1" s="13"/>
    </row>
    <row r="2" spans="1:40" x14ac:dyDescent="0.25">
      <c r="B2" s="54" t="s">
        <v>109</v>
      </c>
      <c r="C2" s="54"/>
      <c r="D2" s="54"/>
      <c r="E2" s="54"/>
      <c r="F2" s="54"/>
      <c r="G2" s="54"/>
      <c r="H2" s="54"/>
      <c r="I2" s="54"/>
      <c r="J2" s="54"/>
      <c r="K2" s="54"/>
      <c r="L2" s="54"/>
      <c r="P2" s="54" t="s">
        <v>10</v>
      </c>
      <c r="Q2" s="54"/>
      <c r="R2" s="54"/>
      <c r="S2" s="54" t="s">
        <v>21</v>
      </c>
      <c r="T2" s="54"/>
      <c r="U2" s="54"/>
      <c r="V2" s="54"/>
      <c r="W2" s="54"/>
      <c r="X2" s="54"/>
      <c r="Y2" s="54"/>
      <c r="Z2" s="54" t="s">
        <v>11</v>
      </c>
      <c r="AA2" s="54"/>
      <c r="AB2" s="54"/>
      <c r="AC2" s="55" t="s">
        <v>70</v>
      </c>
      <c r="AD2" s="56"/>
      <c r="AE2" s="55" t="s">
        <v>70</v>
      </c>
      <c r="AF2" s="56"/>
      <c r="AG2" s="54" t="s">
        <v>12</v>
      </c>
      <c r="AH2" s="54"/>
      <c r="AI2" s="55" t="s">
        <v>13</v>
      </c>
      <c r="AJ2" s="56"/>
    </row>
    <row r="3" spans="1:40" ht="88.5" customHeight="1" x14ac:dyDescent="0.25">
      <c r="B3" s="12" t="s">
        <v>15</v>
      </c>
      <c r="C3" s="12" t="s">
        <v>16</v>
      </c>
      <c r="D3" s="12" t="s">
        <v>48</v>
      </c>
      <c r="E3" s="12" t="s">
        <v>49</v>
      </c>
      <c r="F3" s="12" t="s">
        <v>25</v>
      </c>
      <c r="G3" s="12" t="s">
        <v>63</v>
      </c>
      <c r="H3" s="12" t="s">
        <v>22</v>
      </c>
      <c r="I3" s="12" t="s">
        <v>23</v>
      </c>
      <c r="J3" s="12" t="s">
        <v>24</v>
      </c>
      <c r="K3" s="12" t="s">
        <v>78</v>
      </c>
      <c r="L3" s="12" t="s">
        <v>78</v>
      </c>
      <c r="N3" s="1" t="s">
        <v>17</v>
      </c>
      <c r="O3" s="1" t="s">
        <v>32</v>
      </c>
      <c r="P3" s="1" t="s">
        <v>0</v>
      </c>
      <c r="Q3" s="5" t="s">
        <v>1</v>
      </c>
      <c r="R3" s="2" t="s">
        <v>2</v>
      </c>
      <c r="S3" s="1" t="s">
        <v>3</v>
      </c>
      <c r="T3" s="1" t="s">
        <v>4</v>
      </c>
      <c r="U3" s="1" t="s">
        <v>36</v>
      </c>
      <c r="V3" s="1" t="s">
        <v>35</v>
      </c>
      <c r="W3" s="59" t="s">
        <v>149</v>
      </c>
      <c r="X3" s="5" t="s">
        <v>33</v>
      </c>
      <c r="Y3" s="2" t="s">
        <v>2</v>
      </c>
      <c r="Z3" s="5" t="s">
        <v>5</v>
      </c>
      <c r="AA3" s="5" t="s">
        <v>18</v>
      </c>
      <c r="AB3" s="2" t="s">
        <v>2</v>
      </c>
      <c r="AC3" s="1" t="s">
        <v>77</v>
      </c>
      <c r="AD3" s="2" t="s">
        <v>2</v>
      </c>
      <c r="AE3" s="1" t="s">
        <v>77</v>
      </c>
      <c r="AF3" s="2" t="s">
        <v>2</v>
      </c>
      <c r="AG3" s="1" t="s">
        <v>6</v>
      </c>
      <c r="AH3" s="2" t="s">
        <v>2</v>
      </c>
      <c r="AI3" s="1" t="s">
        <v>98</v>
      </c>
      <c r="AJ3" s="2" t="s">
        <v>118</v>
      </c>
      <c r="AL3" s="6" t="s">
        <v>65</v>
      </c>
      <c r="AM3" s="6" t="s">
        <v>99</v>
      </c>
      <c r="AN3" s="5" t="s">
        <v>14</v>
      </c>
    </row>
    <row r="4" spans="1:40" ht="18.75" x14ac:dyDescent="0.35">
      <c r="B4" s="3" t="s">
        <v>7</v>
      </c>
      <c r="C4" s="3" t="s">
        <v>7</v>
      </c>
      <c r="D4" s="3" t="s">
        <v>67</v>
      </c>
      <c r="E4" s="3" t="s">
        <v>19</v>
      </c>
      <c r="F4" s="3" t="s">
        <v>7</v>
      </c>
      <c r="G4" s="3" t="s">
        <v>66</v>
      </c>
      <c r="H4" s="4" t="s">
        <v>8</v>
      </c>
      <c r="I4" s="3" t="s">
        <v>66</v>
      </c>
      <c r="J4" s="4" t="s">
        <v>8</v>
      </c>
      <c r="K4" s="3" t="s">
        <v>66</v>
      </c>
      <c r="L4" s="3" t="s">
        <v>66</v>
      </c>
      <c r="N4" s="3" t="s">
        <v>67</v>
      </c>
      <c r="O4" s="4" t="s">
        <v>68</v>
      </c>
      <c r="P4" s="3" t="s">
        <v>66</v>
      </c>
      <c r="Q4" s="4" t="s">
        <v>8</v>
      </c>
      <c r="R4" s="4" t="s">
        <v>9</v>
      </c>
      <c r="S4" s="3" t="s">
        <v>66</v>
      </c>
      <c r="T4" s="4" t="s">
        <v>8</v>
      </c>
      <c r="U4" s="3" t="s">
        <v>66</v>
      </c>
      <c r="V4" s="4" t="s">
        <v>69</v>
      </c>
      <c r="W4" s="4" t="s">
        <v>147</v>
      </c>
      <c r="X4" s="4" t="s">
        <v>69</v>
      </c>
      <c r="Y4" s="4" t="s">
        <v>9</v>
      </c>
      <c r="Z4" s="3" t="s">
        <v>66</v>
      </c>
      <c r="AA4" s="4" t="s">
        <v>8</v>
      </c>
      <c r="AB4" s="4" t="s">
        <v>9</v>
      </c>
      <c r="AC4" s="3" t="s">
        <v>66</v>
      </c>
      <c r="AD4" s="4" t="s">
        <v>9</v>
      </c>
      <c r="AE4" s="3" t="s">
        <v>66</v>
      </c>
      <c r="AF4" s="4" t="s">
        <v>9</v>
      </c>
      <c r="AG4" s="3" t="s">
        <v>66</v>
      </c>
      <c r="AH4" s="4" t="s">
        <v>9</v>
      </c>
      <c r="AI4" s="3" t="s">
        <v>66</v>
      </c>
      <c r="AJ4" s="4" t="s">
        <v>9</v>
      </c>
      <c r="AL4" s="3" t="s">
        <v>67</v>
      </c>
      <c r="AM4" s="3" t="s">
        <v>66</v>
      </c>
      <c r="AN4" s="3" t="s">
        <v>66</v>
      </c>
    </row>
    <row r="5" spans="1:40" x14ac:dyDescent="0.25">
      <c r="A5">
        <v>1</v>
      </c>
      <c r="B5" s="17"/>
      <c r="C5" s="17"/>
      <c r="D5" s="11"/>
      <c r="E5" s="11"/>
      <c r="F5" s="11"/>
      <c r="G5" s="16"/>
      <c r="H5" s="19"/>
      <c r="I5" s="18"/>
      <c r="J5" s="18"/>
      <c r="K5" s="18"/>
      <c r="L5" s="18"/>
      <c r="N5" s="15"/>
      <c r="O5" s="57">
        <v>10.763</v>
      </c>
      <c r="P5" s="20"/>
      <c r="Q5" s="21"/>
      <c r="R5" s="9">
        <f>(P5*$N5)+(Q5*12)</f>
        <v>0</v>
      </c>
      <c r="S5" s="10"/>
      <c r="T5" s="21"/>
      <c r="U5" s="22"/>
      <c r="V5" s="22"/>
      <c r="W5" s="22"/>
      <c r="X5" s="21">
        <f t="shared" ref="X5:X24" si="0">(U5*O5)+V5</f>
        <v>0</v>
      </c>
      <c r="Y5" s="58">
        <f t="shared" ref="Y5:Y24" si="1">(S5*N5)+(T5*12)+(X5*E5)+(N5*W5)</f>
        <v>0</v>
      </c>
      <c r="Z5" s="10"/>
      <c r="AA5" s="10"/>
      <c r="AB5" s="9">
        <f>(Z5*$N5)+(AA5*12)</f>
        <v>0</v>
      </c>
      <c r="AC5" s="10"/>
      <c r="AD5" s="9">
        <f>AC5*N5</f>
        <v>0</v>
      </c>
      <c r="AE5" s="10"/>
      <c r="AF5" s="9">
        <f>AE5*N5</f>
        <v>0</v>
      </c>
      <c r="AG5" s="10">
        <v>1.32E-3</v>
      </c>
      <c r="AH5" s="9">
        <f t="shared" ref="AH5:AH24" si="2">AG5*N5</f>
        <v>0</v>
      </c>
      <c r="AI5" s="10">
        <f t="shared" ref="AI5:AI24" si="3">IF(N5=0,0,AJ5/N5)</f>
        <v>0</v>
      </c>
      <c r="AJ5" s="9">
        <f>R5+Y5+AB5+AD5+AF5+AH5</f>
        <v>0</v>
      </c>
      <c r="AK5" s="7"/>
      <c r="AL5" s="14"/>
      <c r="AM5" s="8"/>
      <c r="AN5" s="60">
        <f t="shared" ref="AN5:AN24" si="4">AM5-AI5</f>
        <v>0</v>
      </c>
    </row>
    <row r="6" spans="1:40" x14ac:dyDescent="0.25">
      <c r="A6">
        <v>2</v>
      </c>
      <c r="B6" s="17"/>
      <c r="C6" s="17"/>
      <c r="D6" s="11"/>
      <c r="E6" s="11"/>
      <c r="F6" s="11"/>
      <c r="G6" s="16"/>
      <c r="H6" s="19"/>
      <c r="I6" s="18"/>
      <c r="J6" s="18"/>
      <c r="K6" s="18"/>
      <c r="L6" s="18"/>
      <c r="N6" s="15"/>
      <c r="O6" s="57">
        <v>10.763</v>
      </c>
      <c r="P6" s="20"/>
      <c r="Q6" s="21"/>
      <c r="R6" s="9">
        <f t="shared" ref="R6:R24" si="5">(P6*$N6)+(Q6*12)</f>
        <v>0</v>
      </c>
      <c r="S6" s="10"/>
      <c r="T6" s="21"/>
      <c r="U6" s="22"/>
      <c r="V6" s="22"/>
      <c r="W6" s="22"/>
      <c r="X6" s="21">
        <f t="shared" si="0"/>
        <v>0</v>
      </c>
      <c r="Y6" s="58">
        <f t="shared" si="1"/>
        <v>0</v>
      </c>
      <c r="Z6" s="10"/>
      <c r="AA6" s="10"/>
      <c r="AB6" s="9">
        <f t="shared" ref="AB6:AB24" si="6">(Z6*$N6)+(AA6*12)</f>
        <v>0</v>
      </c>
      <c r="AC6" s="10"/>
      <c r="AD6" s="9">
        <f t="shared" ref="AD6:AD24" si="7">AC6*N6</f>
        <v>0</v>
      </c>
      <c r="AE6" s="10"/>
      <c r="AF6" s="9">
        <f t="shared" ref="AF6:AF24" si="8">AE6*N6</f>
        <v>0</v>
      </c>
      <c r="AG6" s="10">
        <v>1.32E-3</v>
      </c>
      <c r="AH6" s="9">
        <f t="shared" si="2"/>
        <v>0</v>
      </c>
      <c r="AI6" s="10">
        <f t="shared" si="3"/>
        <v>0</v>
      </c>
      <c r="AJ6" s="9">
        <f t="shared" ref="AJ6:AJ24" si="9">R6+Y6+AB6+AD6+AF6+AH6</f>
        <v>0</v>
      </c>
      <c r="AK6" s="7"/>
      <c r="AL6" s="14"/>
      <c r="AM6" s="8"/>
      <c r="AN6" s="60">
        <f t="shared" si="4"/>
        <v>0</v>
      </c>
    </row>
    <row r="7" spans="1:40" x14ac:dyDescent="0.25">
      <c r="A7">
        <v>3</v>
      </c>
      <c r="B7" s="17"/>
      <c r="C7" s="17"/>
      <c r="D7" s="11"/>
      <c r="E7" s="11"/>
      <c r="F7" s="11"/>
      <c r="G7" s="16"/>
      <c r="H7" s="19"/>
      <c r="I7" s="18"/>
      <c r="J7" s="18"/>
      <c r="K7" s="18"/>
      <c r="L7" s="18"/>
      <c r="N7" s="15"/>
      <c r="O7" s="57">
        <v>10.763</v>
      </c>
      <c r="P7" s="20"/>
      <c r="Q7" s="21"/>
      <c r="R7" s="9">
        <f t="shared" si="5"/>
        <v>0</v>
      </c>
      <c r="S7" s="10"/>
      <c r="T7" s="21"/>
      <c r="U7" s="22"/>
      <c r="V7" s="22"/>
      <c r="W7" s="22"/>
      <c r="X7" s="21">
        <f t="shared" si="0"/>
        <v>0</v>
      </c>
      <c r="Y7" s="58">
        <f t="shared" si="1"/>
        <v>0</v>
      </c>
      <c r="Z7" s="10"/>
      <c r="AA7" s="10"/>
      <c r="AB7" s="9">
        <f t="shared" si="6"/>
        <v>0</v>
      </c>
      <c r="AC7" s="10"/>
      <c r="AD7" s="9">
        <f t="shared" si="7"/>
        <v>0</v>
      </c>
      <c r="AE7" s="10"/>
      <c r="AF7" s="9">
        <f t="shared" si="8"/>
        <v>0</v>
      </c>
      <c r="AG7" s="10">
        <v>1.32E-3</v>
      </c>
      <c r="AH7" s="9">
        <f t="shared" si="2"/>
        <v>0</v>
      </c>
      <c r="AI7" s="10">
        <f t="shared" si="3"/>
        <v>0</v>
      </c>
      <c r="AJ7" s="9">
        <f t="shared" si="9"/>
        <v>0</v>
      </c>
      <c r="AK7" s="7"/>
      <c r="AL7" s="14"/>
      <c r="AM7" s="8"/>
      <c r="AN7" s="60">
        <f t="shared" si="4"/>
        <v>0</v>
      </c>
    </row>
    <row r="8" spans="1:40" x14ac:dyDescent="0.25">
      <c r="A8">
        <v>4</v>
      </c>
      <c r="B8" s="17"/>
      <c r="C8" s="17"/>
      <c r="D8" s="11"/>
      <c r="E8" s="11"/>
      <c r="F8" s="11"/>
      <c r="G8" s="16"/>
      <c r="H8" s="19"/>
      <c r="I8" s="18"/>
      <c r="J8" s="18"/>
      <c r="K8" s="18"/>
      <c r="L8" s="18"/>
      <c r="N8" s="15"/>
      <c r="O8" s="57">
        <v>10.763</v>
      </c>
      <c r="P8" s="20"/>
      <c r="Q8" s="21"/>
      <c r="R8" s="9">
        <f t="shared" si="5"/>
        <v>0</v>
      </c>
      <c r="S8" s="10"/>
      <c r="T8" s="21"/>
      <c r="U8" s="22"/>
      <c r="V8" s="22"/>
      <c r="W8" s="22"/>
      <c r="X8" s="21">
        <f t="shared" si="0"/>
        <v>0</v>
      </c>
      <c r="Y8" s="58">
        <f t="shared" si="1"/>
        <v>0</v>
      </c>
      <c r="Z8" s="10"/>
      <c r="AA8" s="10"/>
      <c r="AB8" s="9">
        <f t="shared" si="6"/>
        <v>0</v>
      </c>
      <c r="AC8" s="10"/>
      <c r="AD8" s="9">
        <f t="shared" si="7"/>
        <v>0</v>
      </c>
      <c r="AE8" s="10"/>
      <c r="AF8" s="9">
        <f t="shared" si="8"/>
        <v>0</v>
      </c>
      <c r="AG8" s="10">
        <v>1.32E-3</v>
      </c>
      <c r="AH8" s="9">
        <f t="shared" si="2"/>
        <v>0</v>
      </c>
      <c r="AI8" s="10">
        <f t="shared" si="3"/>
        <v>0</v>
      </c>
      <c r="AJ8" s="9">
        <f t="shared" si="9"/>
        <v>0</v>
      </c>
      <c r="AK8" s="7"/>
      <c r="AL8" s="14"/>
      <c r="AM8" s="8"/>
      <c r="AN8" s="60">
        <f t="shared" si="4"/>
        <v>0</v>
      </c>
    </row>
    <row r="9" spans="1:40" x14ac:dyDescent="0.25">
      <c r="A9">
        <v>5</v>
      </c>
      <c r="B9" s="17"/>
      <c r="C9" s="17"/>
      <c r="D9" s="11"/>
      <c r="E9" s="11"/>
      <c r="F9" s="11"/>
      <c r="G9" s="16"/>
      <c r="H9" s="19"/>
      <c r="I9" s="18"/>
      <c r="J9" s="18"/>
      <c r="K9" s="18"/>
      <c r="L9" s="18"/>
      <c r="N9" s="15"/>
      <c r="O9" s="57">
        <v>10.763</v>
      </c>
      <c r="P9" s="20"/>
      <c r="Q9" s="21"/>
      <c r="R9" s="9">
        <f t="shared" si="5"/>
        <v>0</v>
      </c>
      <c r="S9" s="10"/>
      <c r="T9" s="21"/>
      <c r="U9" s="22"/>
      <c r="V9" s="22"/>
      <c r="W9" s="22"/>
      <c r="X9" s="21">
        <f t="shared" si="0"/>
        <v>0</v>
      </c>
      <c r="Y9" s="58">
        <f t="shared" si="1"/>
        <v>0</v>
      </c>
      <c r="Z9" s="10"/>
      <c r="AA9" s="10"/>
      <c r="AB9" s="9">
        <f t="shared" si="6"/>
        <v>0</v>
      </c>
      <c r="AC9" s="10"/>
      <c r="AD9" s="9">
        <f t="shared" si="7"/>
        <v>0</v>
      </c>
      <c r="AE9" s="10"/>
      <c r="AF9" s="9">
        <f t="shared" si="8"/>
        <v>0</v>
      </c>
      <c r="AG9" s="10">
        <v>1.32E-3</v>
      </c>
      <c r="AH9" s="9">
        <f t="shared" si="2"/>
        <v>0</v>
      </c>
      <c r="AI9" s="10">
        <f t="shared" si="3"/>
        <v>0</v>
      </c>
      <c r="AJ9" s="9">
        <f t="shared" si="9"/>
        <v>0</v>
      </c>
      <c r="AK9" s="7"/>
      <c r="AL9" s="14"/>
      <c r="AM9" s="8"/>
      <c r="AN9" s="60">
        <f t="shared" si="4"/>
        <v>0</v>
      </c>
    </row>
    <row r="10" spans="1:40" x14ac:dyDescent="0.25">
      <c r="A10">
        <v>6</v>
      </c>
      <c r="B10" s="17"/>
      <c r="C10" s="17"/>
      <c r="D10" s="11"/>
      <c r="E10" s="11"/>
      <c r="F10" s="11"/>
      <c r="G10" s="16"/>
      <c r="H10" s="19"/>
      <c r="I10" s="18"/>
      <c r="J10" s="18"/>
      <c r="K10" s="18"/>
      <c r="L10" s="18"/>
      <c r="N10" s="15"/>
      <c r="O10" s="57">
        <v>10.763</v>
      </c>
      <c r="P10" s="20"/>
      <c r="Q10" s="21"/>
      <c r="R10" s="9">
        <f t="shared" si="5"/>
        <v>0</v>
      </c>
      <c r="S10" s="10"/>
      <c r="T10" s="21"/>
      <c r="U10" s="22"/>
      <c r="V10" s="22"/>
      <c r="W10" s="22"/>
      <c r="X10" s="21">
        <f t="shared" si="0"/>
        <v>0</v>
      </c>
      <c r="Y10" s="58">
        <f t="shared" si="1"/>
        <v>0</v>
      </c>
      <c r="Z10" s="10"/>
      <c r="AA10" s="10"/>
      <c r="AB10" s="9">
        <f t="shared" si="6"/>
        <v>0</v>
      </c>
      <c r="AC10" s="10"/>
      <c r="AD10" s="9">
        <f t="shared" si="7"/>
        <v>0</v>
      </c>
      <c r="AE10" s="10"/>
      <c r="AF10" s="9">
        <f t="shared" si="8"/>
        <v>0</v>
      </c>
      <c r="AG10" s="10">
        <v>1.32E-3</v>
      </c>
      <c r="AH10" s="9">
        <f t="shared" si="2"/>
        <v>0</v>
      </c>
      <c r="AI10" s="10">
        <f t="shared" si="3"/>
        <v>0</v>
      </c>
      <c r="AJ10" s="9">
        <f t="shared" si="9"/>
        <v>0</v>
      </c>
      <c r="AK10" s="7"/>
      <c r="AL10" s="14"/>
      <c r="AM10" s="8"/>
      <c r="AN10" s="60">
        <f t="shared" si="4"/>
        <v>0</v>
      </c>
    </row>
    <row r="11" spans="1:40" x14ac:dyDescent="0.25">
      <c r="A11">
        <v>7</v>
      </c>
      <c r="B11" s="17"/>
      <c r="C11" s="17"/>
      <c r="D11" s="11"/>
      <c r="E11" s="11"/>
      <c r="F11" s="11"/>
      <c r="G11" s="16"/>
      <c r="H11" s="19"/>
      <c r="I11" s="18"/>
      <c r="J11" s="18"/>
      <c r="K11" s="18"/>
      <c r="L11" s="18"/>
      <c r="N11" s="15"/>
      <c r="O11" s="57">
        <v>10.763</v>
      </c>
      <c r="P11" s="20"/>
      <c r="Q11" s="21"/>
      <c r="R11" s="9">
        <f t="shared" si="5"/>
        <v>0</v>
      </c>
      <c r="S11" s="10"/>
      <c r="T11" s="21"/>
      <c r="U11" s="22"/>
      <c r="V11" s="22"/>
      <c r="W11" s="22"/>
      <c r="X11" s="21">
        <f t="shared" si="0"/>
        <v>0</v>
      </c>
      <c r="Y11" s="58">
        <f t="shared" si="1"/>
        <v>0</v>
      </c>
      <c r="Z11" s="10"/>
      <c r="AA11" s="10"/>
      <c r="AB11" s="9">
        <f t="shared" si="6"/>
        <v>0</v>
      </c>
      <c r="AC11" s="10"/>
      <c r="AD11" s="9">
        <f t="shared" si="7"/>
        <v>0</v>
      </c>
      <c r="AE11" s="10"/>
      <c r="AF11" s="9">
        <f t="shared" si="8"/>
        <v>0</v>
      </c>
      <c r="AG11" s="10">
        <v>1.32E-3</v>
      </c>
      <c r="AH11" s="9">
        <f t="shared" si="2"/>
        <v>0</v>
      </c>
      <c r="AI11" s="10">
        <f t="shared" si="3"/>
        <v>0</v>
      </c>
      <c r="AJ11" s="9">
        <f t="shared" si="9"/>
        <v>0</v>
      </c>
      <c r="AK11" s="7"/>
      <c r="AL11" s="14"/>
      <c r="AM11" s="8"/>
      <c r="AN11" s="60">
        <f t="shared" si="4"/>
        <v>0</v>
      </c>
    </row>
    <row r="12" spans="1:40" x14ac:dyDescent="0.25">
      <c r="A12">
        <v>8</v>
      </c>
      <c r="B12" s="17"/>
      <c r="C12" s="17"/>
      <c r="D12" s="11"/>
      <c r="E12" s="11"/>
      <c r="F12" s="11"/>
      <c r="G12" s="16"/>
      <c r="H12" s="19"/>
      <c r="I12" s="18"/>
      <c r="J12" s="18"/>
      <c r="K12" s="18"/>
      <c r="L12" s="18"/>
      <c r="N12" s="15"/>
      <c r="O12" s="57">
        <v>10.763</v>
      </c>
      <c r="P12" s="20"/>
      <c r="Q12" s="21"/>
      <c r="R12" s="9">
        <f t="shared" si="5"/>
        <v>0</v>
      </c>
      <c r="S12" s="10"/>
      <c r="T12" s="21"/>
      <c r="U12" s="22"/>
      <c r="V12" s="22"/>
      <c r="W12" s="22"/>
      <c r="X12" s="21">
        <f t="shared" si="0"/>
        <v>0</v>
      </c>
      <c r="Y12" s="58">
        <f t="shared" si="1"/>
        <v>0</v>
      </c>
      <c r="Z12" s="10"/>
      <c r="AA12" s="10"/>
      <c r="AB12" s="9">
        <f t="shared" si="6"/>
        <v>0</v>
      </c>
      <c r="AC12" s="10"/>
      <c r="AD12" s="9">
        <f t="shared" si="7"/>
        <v>0</v>
      </c>
      <c r="AE12" s="10"/>
      <c r="AF12" s="9">
        <f t="shared" si="8"/>
        <v>0</v>
      </c>
      <c r="AG12" s="10">
        <v>1.32E-3</v>
      </c>
      <c r="AH12" s="9">
        <f t="shared" si="2"/>
        <v>0</v>
      </c>
      <c r="AI12" s="10">
        <f t="shared" si="3"/>
        <v>0</v>
      </c>
      <c r="AJ12" s="9">
        <f t="shared" si="9"/>
        <v>0</v>
      </c>
      <c r="AK12" s="7"/>
      <c r="AL12" s="14"/>
      <c r="AM12" s="8"/>
      <c r="AN12" s="60">
        <f t="shared" si="4"/>
        <v>0</v>
      </c>
    </row>
    <row r="13" spans="1:40" x14ac:dyDescent="0.25">
      <c r="A13">
        <v>9</v>
      </c>
      <c r="B13" s="17"/>
      <c r="C13" s="17"/>
      <c r="D13" s="11"/>
      <c r="E13" s="11"/>
      <c r="F13" s="11"/>
      <c r="G13" s="16"/>
      <c r="H13" s="19"/>
      <c r="I13" s="18"/>
      <c r="J13" s="18"/>
      <c r="K13" s="18"/>
      <c r="L13" s="18"/>
      <c r="N13" s="15"/>
      <c r="O13" s="57">
        <v>10.763</v>
      </c>
      <c r="P13" s="20"/>
      <c r="Q13" s="21"/>
      <c r="R13" s="9">
        <f t="shared" si="5"/>
        <v>0</v>
      </c>
      <c r="S13" s="10"/>
      <c r="T13" s="21"/>
      <c r="U13" s="22"/>
      <c r="V13" s="22"/>
      <c r="W13" s="22"/>
      <c r="X13" s="21">
        <f t="shared" si="0"/>
        <v>0</v>
      </c>
      <c r="Y13" s="58">
        <f t="shared" si="1"/>
        <v>0</v>
      </c>
      <c r="Z13" s="10"/>
      <c r="AA13" s="10"/>
      <c r="AB13" s="9">
        <f t="shared" si="6"/>
        <v>0</v>
      </c>
      <c r="AC13" s="10"/>
      <c r="AD13" s="9">
        <f t="shared" si="7"/>
        <v>0</v>
      </c>
      <c r="AE13" s="10"/>
      <c r="AF13" s="9">
        <f t="shared" si="8"/>
        <v>0</v>
      </c>
      <c r="AG13" s="10">
        <v>1.32E-3</v>
      </c>
      <c r="AH13" s="9">
        <f t="shared" si="2"/>
        <v>0</v>
      </c>
      <c r="AI13" s="10">
        <f t="shared" si="3"/>
        <v>0</v>
      </c>
      <c r="AJ13" s="9">
        <f t="shared" si="9"/>
        <v>0</v>
      </c>
      <c r="AK13" s="7"/>
      <c r="AL13" s="14"/>
      <c r="AM13" s="8"/>
      <c r="AN13" s="60">
        <f t="shared" si="4"/>
        <v>0</v>
      </c>
    </row>
    <row r="14" spans="1:40" x14ac:dyDescent="0.25">
      <c r="A14">
        <v>10</v>
      </c>
      <c r="B14" s="17"/>
      <c r="C14" s="17"/>
      <c r="D14" s="11"/>
      <c r="E14" s="11"/>
      <c r="F14" s="11"/>
      <c r="G14" s="16"/>
      <c r="H14" s="19"/>
      <c r="I14" s="18"/>
      <c r="J14" s="18"/>
      <c r="K14" s="18"/>
      <c r="L14" s="18"/>
      <c r="N14" s="15"/>
      <c r="O14" s="57">
        <v>10.763</v>
      </c>
      <c r="P14" s="20"/>
      <c r="Q14" s="21"/>
      <c r="R14" s="9">
        <f t="shared" si="5"/>
        <v>0</v>
      </c>
      <c r="S14" s="10"/>
      <c r="T14" s="21"/>
      <c r="U14" s="22"/>
      <c r="V14" s="22"/>
      <c r="W14" s="22"/>
      <c r="X14" s="21">
        <f t="shared" si="0"/>
        <v>0</v>
      </c>
      <c r="Y14" s="58">
        <f t="shared" si="1"/>
        <v>0</v>
      </c>
      <c r="Z14" s="10"/>
      <c r="AA14" s="10"/>
      <c r="AB14" s="9">
        <f t="shared" si="6"/>
        <v>0</v>
      </c>
      <c r="AC14" s="10"/>
      <c r="AD14" s="9">
        <f t="shared" si="7"/>
        <v>0</v>
      </c>
      <c r="AE14" s="10"/>
      <c r="AF14" s="9">
        <f t="shared" si="8"/>
        <v>0</v>
      </c>
      <c r="AG14" s="10">
        <v>1.32E-3</v>
      </c>
      <c r="AH14" s="9">
        <f t="shared" si="2"/>
        <v>0</v>
      </c>
      <c r="AI14" s="10">
        <f t="shared" si="3"/>
        <v>0</v>
      </c>
      <c r="AJ14" s="9">
        <f t="shared" si="9"/>
        <v>0</v>
      </c>
      <c r="AK14" s="7"/>
      <c r="AL14" s="14"/>
      <c r="AM14" s="8"/>
      <c r="AN14" s="60">
        <f t="shared" si="4"/>
        <v>0</v>
      </c>
    </row>
    <row r="15" spans="1:40" x14ac:dyDescent="0.25">
      <c r="A15">
        <v>11</v>
      </c>
      <c r="B15" s="17"/>
      <c r="C15" s="17"/>
      <c r="D15" s="11"/>
      <c r="E15" s="11"/>
      <c r="F15" s="11"/>
      <c r="G15" s="16"/>
      <c r="H15" s="19"/>
      <c r="I15" s="18"/>
      <c r="J15" s="18"/>
      <c r="K15" s="18"/>
      <c r="L15" s="18"/>
      <c r="N15" s="15"/>
      <c r="O15" s="57">
        <v>10.763</v>
      </c>
      <c r="P15" s="20"/>
      <c r="Q15" s="21"/>
      <c r="R15" s="9">
        <f t="shared" si="5"/>
        <v>0</v>
      </c>
      <c r="S15" s="10"/>
      <c r="T15" s="21"/>
      <c r="U15" s="22"/>
      <c r="V15" s="22"/>
      <c r="W15" s="22"/>
      <c r="X15" s="21">
        <f t="shared" si="0"/>
        <v>0</v>
      </c>
      <c r="Y15" s="58">
        <f t="shared" si="1"/>
        <v>0</v>
      </c>
      <c r="Z15" s="10"/>
      <c r="AA15" s="10"/>
      <c r="AB15" s="9">
        <f t="shared" si="6"/>
        <v>0</v>
      </c>
      <c r="AC15" s="10"/>
      <c r="AD15" s="9">
        <f t="shared" si="7"/>
        <v>0</v>
      </c>
      <c r="AE15" s="10"/>
      <c r="AF15" s="9">
        <f t="shared" si="8"/>
        <v>0</v>
      </c>
      <c r="AG15" s="10">
        <v>1.32E-3</v>
      </c>
      <c r="AH15" s="9">
        <f t="shared" si="2"/>
        <v>0</v>
      </c>
      <c r="AI15" s="10">
        <f t="shared" si="3"/>
        <v>0</v>
      </c>
      <c r="AJ15" s="9">
        <f t="shared" si="9"/>
        <v>0</v>
      </c>
      <c r="AK15" s="7"/>
      <c r="AL15" s="14"/>
      <c r="AM15" s="8"/>
      <c r="AN15" s="60">
        <f t="shared" si="4"/>
        <v>0</v>
      </c>
    </row>
    <row r="16" spans="1:40" x14ac:dyDescent="0.25">
      <c r="A16">
        <v>12</v>
      </c>
      <c r="B16" s="17"/>
      <c r="C16" s="17"/>
      <c r="D16" s="11"/>
      <c r="E16" s="11"/>
      <c r="F16" s="11"/>
      <c r="G16" s="16"/>
      <c r="H16" s="19"/>
      <c r="I16" s="18"/>
      <c r="J16" s="18"/>
      <c r="K16" s="18"/>
      <c r="L16" s="18"/>
      <c r="N16" s="15"/>
      <c r="O16" s="57">
        <v>10.763</v>
      </c>
      <c r="P16" s="20"/>
      <c r="Q16" s="21"/>
      <c r="R16" s="9">
        <f t="shared" si="5"/>
        <v>0</v>
      </c>
      <c r="S16" s="10"/>
      <c r="T16" s="21"/>
      <c r="U16" s="22"/>
      <c r="V16" s="22"/>
      <c r="W16" s="22"/>
      <c r="X16" s="21">
        <f t="shared" si="0"/>
        <v>0</v>
      </c>
      <c r="Y16" s="58">
        <f t="shared" si="1"/>
        <v>0</v>
      </c>
      <c r="Z16" s="10"/>
      <c r="AA16" s="10"/>
      <c r="AB16" s="9">
        <f t="shared" si="6"/>
        <v>0</v>
      </c>
      <c r="AC16" s="10"/>
      <c r="AD16" s="9">
        <f t="shared" si="7"/>
        <v>0</v>
      </c>
      <c r="AE16" s="10"/>
      <c r="AF16" s="9">
        <f t="shared" si="8"/>
        <v>0</v>
      </c>
      <c r="AG16" s="10">
        <v>1.32E-3</v>
      </c>
      <c r="AH16" s="9">
        <f t="shared" si="2"/>
        <v>0</v>
      </c>
      <c r="AI16" s="10">
        <f t="shared" si="3"/>
        <v>0</v>
      </c>
      <c r="AJ16" s="9">
        <f t="shared" si="9"/>
        <v>0</v>
      </c>
      <c r="AK16" s="7"/>
      <c r="AL16" s="14"/>
      <c r="AM16" s="8"/>
      <c r="AN16" s="60">
        <f t="shared" si="4"/>
        <v>0</v>
      </c>
    </row>
    <row r="17" spans="1:40" x14ac:dyDescent="0.25">
      <c r="A17">
        <v>13</v>
      </c>
      <c r="B17" s="17"/>
      <c r="C17" s="17"/>
      <c r="D17" s="11"/>
      <c r="E17" s="11"/>
      <c r="F17" s="11"/>
      <c r="G17" s="16"/>
      <c r="H17" s="19"/>
      <c r="I17" s="18"/>
      <c r="J17" s="18"/>
      <c r="K17" s="18"/>
      <c r="L17" s="18"/>
      <c r="N17" s="15"/>
      <c r="O17" s="57">
        <v>10.763</v>
      </c>
      <c r="P17" s="20"/>
      <c r="Q17" s="21"/>
      <c r="R17" s="9">
        <f t="shared" si="5"/>
        <v>0</v>
      </c>
      <c r="S17" s="10"/>
      <c r="T17" s="21"/>
      <c r="U17" s="22"/>
      <c r="V17" s="22"/>
      <c r="W17" s="22"/>
      <c r="X17" s="21">
        <f t="shared" si="0"/>
        <v>0</v>
      </c>
      <c r="Y17" s="58">
        <f t="shared" si="1"/>
        <v>0</v>
      </c>
      <c r="Z17" s="10"/>
      <c r="AA17" s="10"/>
      <c r="AB17" s="9">
        <f t="shared" si="6"/>
        <v>0</v>
      </c>
      <c r="AC17" s="10"/>
      <c r="AD17" s="9">
        <f t="shared" si="7"/>
        <v>0</v>
      </c>
      <c r="AE17" s="10"/>
      <c r="AF17" s="9">
        <f t="shared" si="8"/>
        <v>0</v>
      </c>
      <c r="AG17" s="10">
        <v>1.32E-3</v>
      </c>
      <c r="AH17" s="9">
        <f t="shared" si="2"/>
        <v>0</v>
      </c>
      <c r="AI17" s="10">
        <f t="shared" si="3"/>
        <v>0</v>
      </c>
      <c r="AJ17" s="9">
        <f t="shared" si="9"/>
        <v>0</v>
      </c>
      <c r="AK17" s="7"/>
      <c r="AL17" s="14"/>
      <c r="AM17" s="8"/>
      <c r="AN17" s="60">
        <f t="shared" si="4"/>
        <v>0</v>
      </c>
    </row>
    <row r="18" spans="1:40" x14ac:dyDescent="0.25">
      <c r="A18">
        <v>14</v>
      </c>
      <c r="B18" s="17"/>
      <c r="C18" s="17"/>
      <c r="D18" s="11"/>
      <c r="E18" s="11"/>
      <c r="F18" s="11"/>
      <c r="G18" s="16"/>
      <c r="H18" s="19"/>
      <c r="I18" s="18"/>
      <c r="J18" s="18"/>
      <c r="K18" s="18"/>
      <c r="L18" s="18"/>
      <c r="N18" s="15"/>
      <c r="O18" s="57">
        <v>10.763</v>
      </c>
      <c r="P18" s="20"/>
      <c r="Q18" s="21"/>
      <c r="R18" s="9">
        <f t="shared" si="5"/>
        <v>0</v>
      </c>
      <c r="S18" s="10"/>
      <c r="T18" s="21"/>
      <c r="U18" s="22"/>
      <c r="V18" s="22"/>
      <c r="W18" s="22"/>
      <c r="X18" s="21">
        <f t="shared" si="0"/>
        <v>0</v>
      </c>
      <c r="Y18" s="58">
        <f t="shared" si="1"/>
        <v>0</v>
      </c>
      <c r="Z18" s="10"/>
      <c r="AA18" s="10"/>
      <c r="AB18" s="9">
        <f t="shared" si="6"/>
        <v>0</v>
      </c>
      <c r="AC18" s="10"/>
      <c r="AD18" s="9">
        <f t="shared" si="7"/>
        <v>0</v>
      </c>
      <c r="AE18" s="10"/>
      <c r="AF18" s="9">
        <f t="shared" si="8"/>
        <v>0</v>
      </c>
      <c r="AG18" s="10">
        <v>1.32E-3</v>
      </c>
      <c r="AH18" s="9">
        <f t="shared" si="2"/>
        <v>0</v>
      </c>
      <c r="AI18" s="10">
        <f t="shared" si="3"/>
        <v>0</v>
      </c>
      <c r="AJ18" s="9">
        <f t="shared" si="9"/>
        <v>0</v>
      </c>
      <c r="AK18" s="7"/>
      <c r="AL18" s="14"/>
      <c r="AM18" s="8"/>
      <c r="AN18" s="60">
        <f t="shared" si="4"/>
        <v>0</v>
      </c>
    </row>
    <row r="19" spans="1:40" x14ac:dyDescent="0.25">
      <c r="A19">
        <v>15</v>
      </c>
      <c r="B19" s="17"/>
      <c r="C19" s="17"/>
      <c r="D19" s="11"/>
      <c r="E19" s="11"/>
      <c r="F19" s="11"/>
      <c r="G19" s="16"/>
      <c r="H19" s="19"/>
      <c r="I19" s="18"/>
      <c r="J19" s="18"/>
      <c r="K19" s="18"/>
      <c r="L19" s="18"/>
      <c r="N19" s="15"/>
      <c r="O19" s="57">
        <v>10.763</v>
      </c>
      <c r="P19" s="20"/>
      <c r="Q19" s="21"/>
      <c r="R19" s="9">
        <f t="shared" si="5"/>
        <v>0</v>
      </c>
      <c r="S19" s="10"/>
      <c r="T19" s="21"/>
      <c r="U19" s="22"/>
      <c r="V19" s="22"/>
      <c r="W19" s="22"/>
      <c r="X19" s="21">
        <f t="shared" si="0"/>
        <v>0</v>
      </c>
      <c r="Y19" s="58">
        <f t="shared" si="1"/>
        <v>0</v>
      </c>
      <c r="Z19" s="10"/>
      <c r="AA19" s="10"/>
      <c r="AB19" s="9">
        <f t="shared" si="6"/>
        <v>0</v>
      </c>
      <c r="AC19" s="10"/>
      <c r="AD19" s="9">
        <f t="shared" si="7"/>
        <v>0</v>
      </c>
      <c r="AE19" s="10"/>
      <c r="AF19" s="9">
        <f t="shared" si="8"/>
        <v>0</v>
      </c>
      <c r="AG19" s="10">
        <v>1.32E-3</v>
      </c>
      <c r="AH19" s="9">
        <f t="shared" si="2"/>
        <v>0</v>
      </c>
      <c r="AI19" s="10">
        <f t="shared" si="3"/>
        <v>0</v>
      </c>
      <c r="AJ19" s="9">
        <f t="shared" si="9"/>
        <v>0</v>
      </c>
      <c r="AK19" s="7"/>
      <c r="AL19" s="14"/>
      <c r="AM19" s="8"/>
      <c r="AN19" s="60">
        <f t="shared" si="4"/>
        <v>0</v>
      </c>
    </row>
    <row r="20" spans="1:40" x14ac:dyDescent="0.25">
      <c r="A20">
        <v>16</v>
      </c>
      <c r="B20" s="17"/>
      <c r="C20" s="17"/>
      <c r="D20" s="11"/>
      <c r="E20" s="11"/>
      <c r="F20" s="11"/>
      <c r="G20" s="16"/>
      <c r="H20" s="19"/>
      <c r="I20" s="18"/>
      <c r="J20" s="18"/>
      <c r="K20" s="18"/>
      <c r="L20" s="18"/>
      <c r="N20" s="15"/>
      <c r="O20" s="57">
        <v>10.763</v>
      </c>
      <c r="P20" s="20"/>
      <c r="Q20" s="21"/>
      <c r="R20" s="9">
        <f t="shared" si="5"/>
        <v>0</v>
      </c>
      <c r="S20" s="10"/>
      <c r="T20" s="21"/>
      <c r="U20" s="22"/>
      <c r="V20" s="22"/>
      <c r="W20" s="22"/>
      <c r="X20" s="21">
        <f t="shared" si="0"/>
        <v>0</v>
      </c>
      <c r="Y20" s="58">
        <f t="shared" si="1"/>
        <v>0</v>
      </c>
      <c r="Z20" s="10"/>
      <c r="AA20" s="10"/>
      <c r="AB20" s="9">
        <f t="shared" si="6"/>
        <v>0</v>
      </c>
      <c r="AC20" s="10"/>
      <c r="AD20" s="9">
        <f t="shared" si="7"/>
        <v>0</v>
      </c>
      <c r="AE20" s="10"/>
      <c r="AF20" s="9">
        <f t="shared" si="8"/>
        <v>0</v>
      </c>
      <c r="AG20" s="10">
        <v>1.32E-3</v>
      </c>
      <c r="AH20" s="9">
        <f t="shared" si="2"/>
        <v>0</v>
      </c>
      <c r="AI20" s="10">
        <f t="shared" si="3"/>
        <v>0</v>
      </c>
      <c r="AJ20" s="9">
        <f t="shared" si="9"/>
        <v>0</v>
      </c>
      <c r="AK20" s="7"/>
      <c r="AL20" s="14"/>
      <c r="AM20" s="8"/>
      <c r="AN20" s="60">
        <f t="shared" si="4"/>
        <v>0</v>
      </c>
    </row>
    <row r="21" spans="1:40" x14ac:dyDescent="0.25">
      <c r="A21">
        <v>17</v>
      </c>
      <c r="B21" s="17"/>
      <c r="C21" s="17"/>
      <c r="D21" s="11"/>
      <c r="E21" s="11"/>
      <c r="F21" s="11"/>
      <c r="G21" s="16"/>
      <c r="H21" s="19"/>
      <c r="I21" s="18"/>
      <c r="J21" s="18"/>
      <c r="K21" s="18"/>
      <c r="L21" s="18"/>
      <c r="N21" s="15"/>
      <c r="O21" s="57">
        <v>10.763</v>
      </c>
      <c r="P21" s="20"/>
      <c r="Q21" s="21"/>
      <c r="R21" s="9">
        <f t="shared" si="5"/>
        <v>0</v>
      </c>
      <c r="S21" s="10"/>
      <c r="T21" s="21"/>
      <c r="U21" s="22"/>
      <c r="V21" s="22"/>
      <c r="W21" s="22"/>
      <c r="X21" s="21">
        <f t="shared" si="0"/>
        <v>0</v>
      </c>
      <c r="Y21" s="58">
        <f t="shared" si="1"/>
        <v>0</v>
      </c>
      <c r="Z21" s="10"/>
      <c r="AA21" s="10"/>
      <c r="AB21" s="9">
        <f t="shared" si="6"/>
        <v>0</v>
      </c>
      <c r="AC21" s="10"/>
      <c r="AD21" s="9">
        <f t="shared" si="7"/>
        <v>0</v>
      </c>
      <c r="AE21" s="10"/>
      <c r="AF21" s="9">
        <f t="shared" si="8"/>
        <v>0</v>
      </c>
      <c r="AG21" s="10">
        <v>1.32E-3</v>
      </c>
      <c r="AH21" s="9">
        <f t="shared" si="2"/>
        <v>0</v>
      </c>
      <c r="AI21" s="10">
        <f t="shared" si="3"/>
        <v>0</v>
      </c>
      <c r="AJ21" s="9">
        <f t="shared" si="9"/>
        <v>0</v>
      </c>
      <c r="AK21" s="7"/>
      <c r="AL21" s="14"/>
      <c r="AM21" s="8"/>
      <c r="AN21" s="60">
        <f t="shared" si="4"/>
        <v>0</v>
      </c>
    </row>
    <row r="22" spans="1:40" x14ac:dyDescent="0.25">
      <c r="A22">
        <v>18</v>
      </c>
      <c r="B22" s="17"/>
      <c r="C22" s="17"/>
      <c r="D22" s="11"/>
      <c r="E22" s="11"/>
      <c r="F22" s="11"/>
      <c r="G22" s="16"/>
      <c r="H22" s="19"/>
      <c r="I22" s="18"/>
      <c r="J22" s="18"/>
      <c r="K22" s="18"/>
      <c r="L22" s="18"/>
      <c r="N22" s="15"/>
      <c r="O22" s="57">
        <v>10.763</v>
      </c>
      <c r="P22" s="20"/>
      <c r="Q22" s="21"/>
      <c r="R22" s="9">
        <f t="shared" si="5"/>
        <v>0</v>
      </c>
      <c r="S22" s="10"/>
      <c r="T22" s="21"/>
      <c r="U22" s="22"/>
      <c r="V22" s="22"/>
      <c r="W22" s="22"/>
      <c r="X22" s="21">
        <f t="shared" si="0"/>
        <v>0</v>
      </c>
      <c r="Y22" s="58">
        <f t="shared" si="1"/>
        <v>0</v>
      </c>
      <c r="Z22" s="10"/>
      <c r="AA22" s="10"/>
      <c r="AB22" s="9">
        <f t="shared" si="6"/>
        <v>0</v>
      </c>
      <c r="AC22" s="10"/>
      <c r="AD22" s="9">
        <f t="shared" si="7"/>
        <v>0</v>
      </c>
      <c r="AE22" s="10"/>
      <c r="AF22" s="9">
        <f t="shared" si="8"/>
        <v>0</v>
      </c>
      <c r="AG22" s="10">
        <v>1.32E-3</v>
      </c>
      <c r="AH22" s="9">
        <f t="shared" si="2"/>
        <v>0</v>
      </c>
      <c r="AI22" s="10">
        <f t="shared" si="3"/>
        <v>0</v>
      </c>
      <c r="AJ22" s="9">
        <f t="shared" si="9"/>
        <v>0</v>
      </c>
      <c r="AK22" s="7"/>
      <c r="AL22" s="14"/>
      <c r="AM22" s="8"/>
      <c r="AN22" s="60">
        <f t="shared" si="4"/>
        <v>0</v>
      </c>
    </row>
    <row r="23" spans="1:40" x14ac:dyDescent="0.25">
      <c r="A23">
        <v>19</v>
      </c>
      <c r="B23" s="17"/>
      <c r="C23" s="17"/>
      <c r="D23" s="11"/>
      <c r="E23" s="11"/>
      <c r="F23" s="11"/>
      <c r="G23" s="16"/>
      <c r="H23" s="19"/>
      <c r="I23" s="18"/>
      <c r="J23" s="18"/>
      <c r="K23" s="18"/>
      <c r="L23" s="18"/>
      <c r="N23" s="15"/>
      <c r="O23" s="57">
        <v>10.763</v>
      </c>
      <c r="P23" s="20"/>
      <c r="Q23" s="21"/>
      <c r="R23" s="9">
        <f t="shared" si="5"/>
        <v>0</v>
      </c>
      <c r="S23" s="10"/>
      <c r="T23" s="21"/>
      <c r="U23" s="22"/>
      <c r="V23" s="22"/>
      <c r="W23" s="22"/>
      <c r="X23" s="21">
        <f t="shared" si="0"/>
        <v>0</v>
      </c>
      <c r="Y23" s="58">
        <f t="shared" si="1"/>
        <v>0</v>
      </c>
      <c r="Z23" s="10"/>
      <c r="AA23" s="10"/>
      <c r="AB23" s="9">
        <f t="shared" si="6"/>
        <v>0</v>
      </c>
      <c r="AC23" s="10"/>
      <c r="AD23" s="9">
        <f t="shared" si="7"/>
        <v>0</v>
      </c>
      <c r="AE23" s="10"/>
      <c r="AF23" s="9">
        <f t="shared" si="8"/>
        <v>0</v>
      </c>
      <c r="AG23" s="10">
        <v>1.32E-3</v>
      </c>
      <c r="AH23" s="9">
        <f t="shared" si="2"/>
        <v>0</v>
      </c>
      <c r="AI23" s="10">
        <f t="shared" si="3"/>
        <v>0</v>
      </c>
      <c r="AJ23" s="9">
        <f t="shared" si="9"/>
        <v>0</v>
      </c>
      <c r="AK23" s="7"/>
      <c r="AL23" s="14"/>
      <c r="AM23" s="8"/>
      <c r="AN23" s="60">
        <f t="shared" si="4"/>
        <v>0</v>
      </c>
    </row>
    <row r="24" spans="1:40" x14ac:dyDescent="0.25">
      <c r="A24">
        <v>20</v>
      </c>
      <c r="B24" s="17"/>
      <c r="C24" s="17"/>
      <c r="D24" s="11"/>
      <c r="E24" s="11"/>
      <c r="F24" s="11"/>
      <c r="G24" s="16"/>
      <c r="H24" s="19"/>
      <c r="I24" s="18"/>
      <c r="J24" s="18"/>
      <c r="K24" s="18"/>
      <c r="L24" s="18"/>
      <c r="N24" s="15"/>
      <c r="O24" s="57">
        <v>10.763</v>
      </c>
      <c r="P24" s="20"/>
      <c r="Q24" s="21"/>
      <c r="R24" s="9">
        <f t="shared" si="5"/>
        <v>0</v>
      </c>
      <c r="S24" s="10"/>
      <c r="T24" s="21"/>
      <c r="U24" s="22"/>
      <c r="V24" s="22"/>
      <c r="W24" s="22"/>
      <c r="X24" s="21">
        <f t="shared" si="0"/>
        <v>0</v>
      </c>
      <c r="Y24" s="58">
        <f t="shared" si="1"/>
        <v>0</v>
      </c>
      <c r="Z24" s="10"/>
      <c r="AA24" s="10"/>
      <c r="AB24" s="9">
        <f t="shared" si="6"/>
        <v>0</v>
      </c>
      <c r="AC24" s="10"/>
      <c r="AD24" s="9">
        <f t="shared" si="7"/>
        <v>0</v>
      </c>
      <c r="AE24" s="10"/>
      <c r="AF24" s="9">
        <f t="shared" si="8"/>
        <v>0</v>
      </c>
      <c r="AG24" s="10">
        <v>1.32E-3</v>
      </c>
      <c r="AH24" s="9">
        <f t="shared" si="2"/>
        <v>0</v>
      </c>
      <c r="AI24" s="10">
        <f t="shared" si="3"/>
        <v>0</v>
      </c>
      <c r="AJ24" s="9">
        <f t="shared" si="9"/>
        <v>0</v>
      </c>
      <c r="AK24" s="7"/>
      <c r="AL24" s="14"/>
      <c r="AM24" s="8"/>
      <c r="AN24" s="60">
        <f t="shared" si="4"/>
        <v>0</v>
      </c>
    </row>
  </sheetData>
  <mergeCells count="8">
    <mergeCell ref="B2:L2"/>
    <mergeCell ref="AI2:AJ2"/>
    <mergeCell ref="P2:R2"/>
    <mergeCell ref="S2:Y2"/>
    <mergeCell ref="Z2:AB2"/>
    <mergeCell ref="AE2:AF2"/>
    <mergeCell ref="AG2:AH2"/>
    <mergeCell ref="AC2:AD2"/>
  </mergeCells>
  <pageMargins left="0.7" right="0.7" top="0.75" bottom="0.75" header="0.3" footer="0.3"/>
  <pageSetup paperSize="8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Manuál</vt:lpstr>
      <vt:lpstr>Použité skratky</vt:lpstr>
      <vt:lpstr>Ceny SPP - distribúcia, a.s. z </vt:lpstr>
      <vt:lpstr>Tranžový nákup</vt:lpstr>
      <vt:lpstr>Tabuľka pre výpočet ceny ZP</vt:lpstr>
      <vt:lpstr>'Tabuľka pre výpočet ceny ZP'!Oblasť_tlače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Július Koneracký</dc:creator>
  <cp:lastModifiedBy>duriska</cp:lastModifiedBy>
  <cp:lastPrinted>2022-08-26T09:00:50Z</cp:lastPrinted>
  <dcterms:created xsi:type="dcterms:W3CDTF">2015-06-05T18:19:34Z</dcterms:created>
  <dcterms:modified xsi:type="dcterms:W3CDTF">2023-01-25T07:42:51Z</dcterms:modified>
</cp:coreProperties>
</file>