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duriska\Desktop\"/>
    </mc:Choice>
  </mc:AlternateContent>
  <xr:revisionPtr revIDLastSave="0" documentId="13_ncr:1_{1EC20049-6B79-4869-8841-B784D5438A78}" xr6:coauthVersionLast="47" xr6:coauthVersionMax="47" xr10:uidLastSave="{00000000-0000-0000-0000-000000000000}"/>
  <bookViews>
    <workbookView xWindow="-120" yWindow="-120" windowWidth="29040" windowHeight="15720" tabRatio="722" activeTab="1" xr2:uid="{00000000-000D-0000-FFFF-FFFF00000000}"/>
  </bookViews>
  <sheets>
    <sheet name="Parametre 2025" sheetId="14" r:id="rId1"/>
    <sheet name="Parametre 2024" sheetId="3" r:id="rId2"/>
    <sheet name="Parametre 2023" sheetId="8" r:id="rId3"/>
    <sheet name="Parametre 2022" sheetId="9" r:id="rId4"/>
    <sheet name="Parametre 2021" sheetId="10" r:id="rId5"/>
    <sheet name="Parametre 2020" sheetId="11" r:id="rId6"/>
    <sheet name="Parametre 2019" sheetId="12" r:id="rId7"/>
    <sheet name="Parametre 2018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4" l="1"/>
  <c r="I24" i="14"/>
  <c r="I23" i="14"/>
  <c r="I22" i="14"/>
  <c r="I21" i="14"/>
  <c r="I23" i="3" l="1"/>
  <c r="I22" i="3"/>
  <c r="I21" i="3"/>
  <c r="I20" i="3"/>
  <c r="I19" i="3"/>
  <c r="K13" i="8" l="1"/>
  <c r="J13" i="8"/>
  <c r="I13" i="8"/>
  <c r="H13" i="8"/>
  <c r="G13" i="8"/>
  <c r="F13" i="8"/>
  <c r="E13" i="8"/>
  <c r="D13" i="8"/>
  <c r="C13" i="8"/>
  <c r="F12" i="3" l="1"/>
</calcChain>
</file>

<file path=xl/sharedStrings.xml><?xml version="1.0" encoding="utf-8"?>
<sst xmlns="http://schemas.openxmlformats.org/spreadsheetml/2006/main" count="274" uniqueCount="141">
  <si>
    <t>Nákup v mesiaci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</si>
  <si>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</si>
  <si>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</si>
  <si>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</si>
  <si>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</si>
  <si>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</si>
  <si>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</si>
  <si>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</si>
  <si>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</si>
  <si>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</si>
  <si>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</si>
  <si>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</si>
  <si>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</si>
  <si>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r>
      <t>CE</t>
    </r>
    <r>
      <rPr>
        <vertAlign val="subscript"/>
        <sz val="10"/>
        <rFont val="Arial"/>
        <family val="2"/>
        <charset val="238"/>
      </rPr>
      <t>THEt</t>
    </r>
    <r>
      <rPr>
        <sz val="10"/>
        <rFont val="Arial"/>
        <family val="2"/>
        <charset val="238"/>
      </rPr>
      <t xml:space="preserve"> (€/MWh)</t>
    </r>
  </si>
  <si>
    <r>
      <t>C</t>
    </r>
    <r>
      <rPr>
        <vertAlign val="subscript"/>
        <sz val="10"/>
        <rFont val="Arial"/>
        <family val="2"/>
        <charset val="238"/>
      </rPr>
      <t>ZPt</t>
    </r>
    <r>
      <rPr>
        <sz val="10"/>
        <rFont val="Arial"/>
        <family val="2"/>
        <charset val="238"/>
      </rPr>
      <t xml:space="preserve"> max. (€/MWh)</t>
    </r>
  </si>
  <si>
    <t>Výhrevnosť zemného plynu</t>
  </si>
  <si>
    <r>
      <t>35,3232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</si>
  <si>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9,812 kWh/m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</si>
  <si>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Spaľovacie teplo zemného plynu</t>
  </si>
  <si>
    <t xml:space="preserve">Parametre pre výpočet ceny tepla na rok 2024 </t>
  </si>
  <si>
    <r>
      <t>10,868 kWh</t>
    </r>
    <r>
      <rPr>
        <b/>
        <vertAlign val="subscript"/>
        <sz val="11"/>
        <color theme="1"/>
        <rFont val="Calibri"/>
        <family val="2"/>
        <charset val="238"/>
        <scheme val="minor"/>
      </rPr>
      <t>GCV</t>
    </r>
    <r>
      <rPr>
        <b/>
        <sz val="11"/>
        <color theme="1"/>
        <rFont val="Calibri"/>
        <family val="2"/>
        <charset val="238"/>
        <scheme val="minor"/>
      </rPr>
      <t>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</si>
  <si>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Pomer spaľovacieho tepla a výhrevnosti</t>
  </si>
  <si>
    <t>Jadrová inflácia JPI</t>
  </si>
  <si>
    <t>Tabuľka: Parametre zemného plynu</t>
  </si>
  <si>
    <t>Tabuľka: Maximálna výška ceny za sadzbu odobraného množstva zemného plynu</t>
  </si>
  <si>
    <t xml:space="preserve">Parametre pre výpočet ceny tepla na rok 2023 </t>
  </si>
  <si>
    <r>
      <t>34,9668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</si>
  <si>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9,713 kWh/m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</si>
  <si>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10,763 kWh</t>
    </r>
    <r>
      <rPr>
        <b/>
        <vertAlign val="subscript"/>
        <sz val="11"/>
        <color theme="1"/>
        <rFont val="Calibri"/>
        <family val="2"/>
        <charset val="238"/>
        <scheme val="minor"/>
      </rPr>
      <t>GCV</t>
    </r>
    <r>
      <rPr>
        <b/>
        <sz val="11"/>
        <color theme="1"/>
        <rFont val="Calibri"/>
        <family val="2"/>
        <charset val="238"/>
        <scheme val="minor"/>
      </rPr>
      <t>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</si>
  <si>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</si>
  <si>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</si>
  <si>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</si>
  <si>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</si>
  <si>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</si>
  <si>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</si>
  <si>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</si>
  <si>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</si>
  <si>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</si>
  <si>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</si>
  <si>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</si>
  <si>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</si>
  <si>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Celkový regulačný príkon všetkých odberných zariadení</t>
  </si>
  <si>
    <t>Tarify pre výpočet maximálnej výšky nákladov regulovanej zložky fixných nákladov</t>
  </si>
  <si>
    <t>Maximálna výška nákladov regulovanej zložky fixných nákladov</t>
  </si>
  <si>
    <r>
      <rPr>
        <b/>
        <sz val="11"/>
        <color theme="1"/>
        <rFont val="Calibri"/>
        <family val="2"/>
        <charset val="238"/>
        <scheme val="minor"/>
      </rPr>
      <t xml:space="preserve">Od </t>
    </r>
    <r>
      <rPr>
        <sz val="11"/>
        <color theme="1"/>
        <rFont val="Calibri"/>
        <family val="2"/>
        <charset val="238"/>
        <scheme val="minor"/>
      </rPr>
      <t>(vynímajúc)</t>
    </r>
  </si>
  <si>
    <r>
      <rPr>
        <b/>
        <sz val="11"/>
        <color theme="1"/>
        <rFont val="Calibri"/>
        <family val="2"/>
        <charset val="238"/>
        <scheme val="minor"/>
      </rPr>
      <t>Do</t>
    </r>
    <r>
      <rPr>
        <sz val="11"/>
        <color theme="1"/>
        <rFont val="Calibri"/>
        <family val="2"/>
        <charset val="238"/>
        <scheme val="minor"/>
      </rPr>
      <t xml:space="preserve"> (vrátane)</t>
    </r>
  </si>
  <si>
    <t>kW</t>
  </si>
  <si>
    <t>€</t>
  </si>
  <si>
    <t>€/kW</t>
  </si>
  <si>
    <t>Tabuľka: Maximálna výška nákladov regulovanej zložky fixných nákladov pre rok 2024</t>
  </si>
  <si>
    <t>Parametre pre výpočet ceny tepla na rok 2022</t>
  </si>
  <si>
    <r>
      <t>34,9620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</si>
  <si>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 Jadrová inflácia JPI</t>
  </si>
  <si>
    <r>
      <t> CE</t>
    </r>
    <r>
      <rPr>
        <b/>
        <vertAlign val="subscript"/>
        <sz val="11"/>
        <color theme="1"/>
        <rFont val="Calibri"/>
        <family val="2"/>
        <charset val="238"/>
        <scheme val="minor"/>
      </rPr>
      <t>NCGt</t>
    </r>
  </si>
  <si>
    <t>19,0627 €/MWh</t>
  </si>
  <si>
    <r>
      <t xml:space="preserve"> C</t>
    </r>
    <r>
      <rPr>
        <b/>
        <vertAlign val="subscript"/>
        <sz val="11"/>
        <color theme="1"/>
        <rFont val="Calibri"/>
        <family val="2"/>
        <charset val="238"/>
        <scheme val="minor"/>
      </rPr>
      <t>ZPt</t>
    </r>
  </si>
  <si>
    <t>max. 41,4854 €/MWh</t>
  </si>
  <si>
    <t>Hodnoty korekčných koeficientov na rok 2022</t>
  </si>
  <si>
    <t>V zmysle § 4 ods. 5 vyhlášky Úradu pre reguláciu sieťových odvetví z 24. augusta 2016 č. 248/2016 Z. z., ktorou sa ustanovuje cenová regulácia v tepelnej energetike v znení vyhlášky č. 205/2018 Z. z. v znení vyhlášky č. 298/2021 Z. z. úrad zverejňuje nasledovné hodnoty korekčných koeficientov kp, ka, kb, kc, kd, ke, kf a kg na rok 2022: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</si>
  <si>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 = 1,8924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</si>
  <si>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</si>
  <si>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</si>
  <si>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</si>
  <si>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</si>
  <si>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</si>
  <si>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f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</si>
  <si>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g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</si>
  <si>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r>
      <t>Priemerný počet dennostupňov v roku 2020 (</t>
    </r>
    <r>
      <rPr>
        <b/>
        <vertAlign val="super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t-2</t>
    </r>
    <r>
      <rPr>
        <b/>
        <sz val="11"/>
        <color theme="1"/>
        <rFont val="Calibri"/>
        <family val="2"/>
        <charset val="238"/>
        <scheme val="minor"/>
      </rPr>
      <t xml:space="preserve"> )</t>
    </r>
  </si>
  <si>
    <r>
      <t xml:space="preserve">              0</t>
    </r>
    <r>
      <rPr>
        <sz val="11"/>
        <color theme="1"/>
        <rFont val="Calibri"/>
        <family val="2"/>
        <charset val="238"/>
        <scheme val="minor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2020</t>
    </r>
    <r>
      <rPr>
        <sz val="11"/>
        <color theme="1"/>
        <rFont val="Calibri"/>
        <family val="2"/>
        <charset val="238"/>
        <scheme val="minor"/>
      </rPr>
      <t xml:space="preserve"> = 3386</t>
    </r>
  </si>
  <si>
    <t>Parametre pre výpočet ceny tepla na rok 2021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</si>
  <si>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 = 1,00</t>
    </r>
  </si>
  <si>
    <t>34,9684 MJ/m3</t>
  </si>
  <si>
    <t>13,8219 €/MWh</t>
  </si>
  <si>
    <t>max. 15,8952 €/MWh</t>
  </si>
  <si>
    <r>
      <t xml:space="preserve">              0</t>
    </r>
    <r>
      <rPr>
        <sz val="11"/>
        <color theme="1"/>
        <rFont val="Calibri"/>
        <family val="2"/>
        <charset val="238"/>
        <scheme val="minor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2019</t>
    </r>
    <r>
      <rPr>
        <sz val="11"/>
        <color theme="1"/>
        <rFont val="Calibri"/>
        <family val="2"/>
        <charset val="238"/>
        <scheme val="minor"/>
      </rPr>
      <t xml:space="preserve"> = 3329</t>
    </r>
  </si>
  <si>
    <t>Parametre pre výpočet ceny tepla na rok 2020</t>
  </si>
  <si>
    <t>Hodnoty korekčných koeficientov na rok 2021</t>
  </si>
  <si>
    <t>Hodnoty korekčných koeficientov na rok 2020</t>
  </si>
  <si>
    <t>34,8838 MJ/m3</t>
  </si>
  <si>
    <t>19,9976 €/MWh</t>
  </si>
  <si>
    <t>22,9972 €/MWh</t>
  </si>
  <si>
    <r>
      <t xml:space="preserve">              0</t>
    </r>
    <r>
      <rPr>
        <sz val="11"/>
        <color theme="1"/>
        <rFont val="Calibri"/>
        <family val="2"/>
        <charset val="238"/>
        <scheme val="minor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2019</t>
    </r>
    <r>
      <rPr>
        <sz val="11"/>
        <color theme="1"/>
        <rFont val="Calibri"/>
        <family val="2"/>
        <charset val="238"/>
        <scheme val="minor"/>
      </rPr>
      <t xml:space="preserve"> = 3224</t>
    </r>
  </si>
  <si>
    <t>Parametre pre výpočet ceny tepla na rok 2019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</si>
  <si>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 xml:space="preserve"> = 1,28</t>
    </r>
  </si>
  <si>
    <r>
      <t xml:space="preserve">              0</t>
    </r>
    <r>
      <rPr>
        <sz val="11"/>
        <color theme="1"/>
        <rFont val="Calibri"/>
        <family val="2"/>
        <charset val="238"/>
        <scheme val="minor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2019</t>
    </r>
    <r>
      <rPr>
        <sz val="11"/>
        <color theme="1"/>
        <rFont val="Calibri"/>
        <family val="2"/>
        <charset val="238"/>
        <scheme val="minor"/>
      </rPr>
      <t xml:space="preserve"> = 3667</t>
    </r>
  </si>
  <si>
    <r>
      <t>34,8977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</si>
  <si>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Parametre pre výpočet ceny tepla na rok 2018</t>
  </si>
  <si>
    <r>
      <t>34,9072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</si>
  <si>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16,9079 €/MWh</t>
  </si>
  <si>
    <r>
      <t>Hodnota  CE</t>
    </r>
    <r>
      <rPr>
        <vertAlign val="subscript"/>
        <sz val="11"/>
        <color theme="1"/>
        <rFont val="Calibri"/>
        <family val="2"/>
        <charset val="238"/>
        <scheme val="minor"/>
      </rPr>
      <t>NCG t</t>
    </r>
    <r>
      <rPr>
        <sz val="11"/>
        <color theme="1"/>
        <rFont val="Calibri"/>
        <family val="2"/>
        <charset val="238"/>
        <scheme val="minor"/>
      </rPr>
      <t xml:space="preserve"> platí pre návrhy ceny tepla doručené do 30. septembra 2017. Každý ďalší mesiac bude hodnota iná.“</t>
    </r>
  </si>
  <si>
    <t>Hodnoty korekčných koeficientov na rok 2018</t>
  </si>
  <si>
    <r>
      <t xml:space="preserve">              0</t>
    </r>
    <r>
      <rPr>
        <sz val="11"/>
        <color theme="1"/>
        <rFont val="Calibri"/>
        <family val="2"/>
        <charset val="238"/>
        <scheme val="minor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2019</t>
    </r>
    <r>
      <rPr>
        <sz val="11"/>
        <color theme="1"/>
        <rFont val="Calibri"/>
        <family val="2"/>
        <charset val="238"/>
        <scheme val="minor"/>
      </rPr>
      <t xml:space="preserve"> = 3540</t>
    </r>
  </si>
  <si>
    <t>Hodnoty korekčných koeficientov na rok 2019</t>
  </si>
  <si>
    <r>
      <t>Priemerný počet dennostupňov v roku 2017 (</t>
    </r>
    <r>
      <rPr>
        <b/>
        <vertAlign val="super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t-2</t>
    </r>
    <r>
      <rPr>
        <b/>
        <sz val="11"/>
        <color theme="1"/>
        <rFont val="Calibri"/>
        <family val="2"/>
        <charset val="238"/>
        <scheme val="minor"/>
      </rPr>
      <t xml:space="preserve"> )</t>
    </r>
  </si>
  <si>
    <r>
      <t>Priemerný počet dennostupňov v roku 2016 (</t>
    </r>
    <r>
      <rPr>
        <b/>
        <vertAlign val="super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t-2</t>
    </r>
    <r>
      <rPr>
        <b/>
        <sz val="11"/>
        <color theme="1"/>
        <rFont val="Calibri"/>
        <family val="2"/>
        <charset val="238"/>
        <scheme val="minor"/>
      </rPr>
      <t xml:space="preserve"> )</t>
    </r>
  </si>
  <si>
    <r>
      <t>Priemerný počet dennostupňov v roku 2018 (</t>
    </r>
    <r>
      <rPr>
        <b/>
        <vertAlign val="super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t-2</t>
    </r>
    <r>
      <rPr>
        <b/>
        <sz val="11"/>
        <color theme="1"/>
        <rFont val="Calibri"/>
        <family val="2"/>
        <charset val="238"/>
        <scheme val="minor"/>
      </rPr>
      <t xml:space="preserve"> )</t>
    </r>
  </si>
  <si>
    <r>
      <t>Priemerný počet dennostupňov v roku 2019 (</t>
    </r>
    <r>
      <rPr>
        <b/>
        <vertAlign val="superscript"/>
        <sz val="11"/>
        <color theme="1"/>
        <rFont val="Calibri"/>
        <family val="2"/>
        <charset val="238"/>
        <scheme val="minor"/>
      </rPr>
      <t>0</t>
    </r>
    <r>
      <rPr>
        <b/>
        <sz val="11"/>
        <color theme="1"/>
        <rFont val="Calibri"/>
        <family val="2"/>
        <charset val="238"/>
        <scheme val="minor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t-2</t>
    </r>
    <r>
      <rPr>
        <b/>
        <sz val="11"/>
        <color theme="1"/>
        <rFont val="Calibri"/>
        <family val="2"/>
        <charset val="238"/>
        <scheme val="minor"/>
      </rPr>
      <t xml:space="preserve"> )</t>
    </r>
  </si>
  <si>
    <t>V zmysle § 4 ods. 5 Vyhlášky Úradu pre reguláciu sieťových odvetví z 24. augusta 2016 č. 248/2016 Z. z., ktorou sa ustanovuje cenová regulácia v tepelnej energetike
sú hodnoty korekčných koeficientov ka, kb, kc, kd, ke, kf a kg na rok 2018 nasledovné:</t>
  </si>
  <si>
    <t>V zmysle Vyhlášky Úradu pre reguláciu sieťových odvetví z 24. augusta 2016 č. 248/2016 Z. z., ktorou sa ustanovuje cenová regulácia v tepelnej energetike je priemerný počet dennostupňov v roku 2016</t>
  </si>
  <si>
    <t>V zmysle § 4 ods. 5 vyhlášky Úradu pre reguláciu sieťových odvetví z 24. augusta 2016 č. 248/2016 Z. z., ktorou sa ustanovuje cenová regulácia v tepelnej energetike v znení vyhlášky č.205/2018 Z. z. úrad zverejňuje nasledovné hodnoty korekčných koeficientov kp, ka, kb, kc, kd ke, kf a kg na rok 2019:</t>
  </si>
  <si>
    <t>V zmysle Vyhlášky Úradu pre reguláciu sieťových odvetví z 24. augusta 2016 č. 248/2016 Z. z., ktorou sa ustanovuje cenová regulácia v tepelnej energetike, úrad oznamuje priemerný počet dennostupňov v roku 2017</t>
  </si>
  <si>
    <t>Maximálna výška ceny za sadzbu odobraného množstva zemného plynu</t>
  </si>
  <si>
    <t>Tabuľka: Maximálna výška nákladov regulovanej zložky fixných nákladov pre rok 2023</t>
  </si>
  <si>
    <t>Parametre pre výpočet ceny tepla na rok 2025</t>
  </si>
  <si>
    <r>
      <t>35,3952 MJ/m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</si>
  <si>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9,832 kWh/m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</si>
  <si>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 xml:space="preserve">   10,889 kWh</t>
    </r>
    <r>
      <rPr>
        <b/>
        <vertAlign val="subscript"/>
        <sz val="11"/>
        <color theme="1"/>
        <rFont val="Calibri"/>
        <family val="2"/>
        <charset val="238"/>
        <scheme val="minor"/>
      </rPr>
      <t>GCV</t>
    </r>
    <r>
      <rPr>
        <b/>
        <sz val="11"/>
        <color theme="1"/>
        <rFont val="Calibri"/>
        <family val="2"/>
        <charset val="238"/>
        <scheme val="minor"/>
      </rPr>
      <t>/m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</si>
  <si>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12M EURIBOR na rok 2024</t>
  </si>
  <si>
    <t>Jednotková cena pre výpočet ekonomicky oprávnených variabilných nákladov  na výrobu tepla zo slnečnej energie alebo na elektrinu vyrobenú zo slnečnej energie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</si>
  <si>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</si>
  <si>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</si>
  <si>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</si>
  <si>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</si>
  <si>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</si>
  <si>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</si>
  <si>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</si>
  <si>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</si>
  <si>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</si>
  <si>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</si>
  <si>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</si>
  <si>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</si>
  <si>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38,5862 €/MWh</t>
  </si>
  <si>
    <t>Tabuľka: Maximálna výška nákladov regulovanej zložky fixných nákladov pre rok 2025</t>
  </si>
  <si>
    <t xml:space="preserve"> neuvedené</t>
  </si>
  <si>
    <t>neuvedené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</si>
  <si>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</si>
  <si>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</si>
  <si>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</si>
  <si>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</si>
  <si>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</si>
  <si>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</si>
  <si>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</si>
  <si>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</si>
  <si>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</si>
  <si>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</si>
  <si>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</si>
  <si>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</si>
  <si>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Nákup plynu v mesiaci</t>
  </si>
  <si>
    <t>Tabuľka: Maximálna výška ceny za sadzbu odobraného množstva zemného plynu Product and Units EEX THE NATURAL GAS FUTURES MONTH (platí pre nové lokality v roku 2025)</t>
  </si>
  <si>
    <r>
      <t>CE</t>
    </r>
    <r>
      <rPr>
        <b/>
        <vertAlign val="subscript"/>
        <sz val="11"/>
        <color theme="1"/>
        <rFont val="Calibri"/>
        <family val="2"/>
        <charset val="238"/>
        <scheme val="minor"/>
      </rPr>
      <t>THEt</t>
    </r>
    <r>
      <rPr>
        <b/>
        <sz val="11"/>
        <color theme="1"/>
        <rFont val="Calibri"/>
        <family val="2"/>
        <charset val="238"/>
        <scheme val="minor"/>
      </rPr>
      <t xml:space="preserve"> (€/MWh)</t>
    </r>
  </si>
  <si>
    <r>
      <t>C</t>
    </r>
    <r>
      <rPr>
        <b/>
        <vertAlign val="subscript"/>
        <sz val="11"/>
        <color theme="1"/>
        <rFont val="Calibri"/>
        <family val="2"/>
        <charset val="238"/>
        <scheme val="minor"/>
      </rPr>
      <t>ZPt</t>
    </r>
    <r>
      <rPr>
        <b/>
        <sz val="11"/>
        <color theme="1"/>
        <rFont val="Calibri"/>
        <family val="2"/>
        <charset val="238"/>
        <scheme val="minor"/>
      </rPr>
      <t xml:space="preserve"> max. (€/MWh)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</si>
</sst>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_-* #,##0.0000_-;\-* #,##0.0000_-;_-* &quot;-&quot;??_-;_-@_-"/>
    <numFmt numFmtId="167" formatCode="0.0000%"/>
    <numFmt numFmtId="168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color rgb="FF3366FF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555555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1" xfId="0" applyFont="1" applyBorder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10" xfId="0" applyNumberFormat="1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/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14" fillId="3" borderId="24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center"/>
    </xf>
    <xf numFmtId="0" fontId="14" fillId="3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18" xfId="0" applyBorder="1" applyAlignment="1">
      <alignment horizontal="left" vertical="center"/>
    </xf>
    <xf numFmtId="165" fontId="0" fillId="0" borderId="11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center"/>
    </xf>
    <xf numFmtId="166" fontId="0" fillId="0" borderId="11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0" borderId="11" xfId="1" applyNumberFormat="1" applyFont="1" applyBorder="1" applyAlignment="1">
      <alignment horizontal="right"/>
    </xf>
    <xf numFmtId="166" fontId="0" fillId="0" borderId="11" xfId="1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0" fontId="2" fillId="0" borderId="0" xfId="0" applyNumberFormat="1" applyFont="1" applyAlignment="1">
      <alignment horizontal="center" vertical="center"/>
    </xf>
    <xf numFmtId="168" fontId="0" fillId="0" borderId="11" xfId="1" applyNumberFormat="1" applyFon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0" borderId="1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2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0" fillId="0" borderId="30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27" xfId="0" applyBorder="1" applyAlignment="1">
      <alignment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3"/>
  <sheetViews>
    <sheetView topLeftCell="A16" workbookViewId="0">
      <selection activeCell="K6" sqref="K6"/>
    </sheetView>
  </sheetViews>
  <sheetFormatPr defaultRowHeight="15" x14ac:dyDescent="0.25"/>
  <sheetData>
    <row r="1" spans="2:17" ht="36" customHeight="1" x14ac:dyDescent="0.25">
      <c r="B1" s="49" t="s">
        <v>103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3" spans="2:17" ht="30.95" customHeight="1" x14ac:dyDescent="0.25">
      <c r="B3" s="50" t="s">
        <v>15</v>
      </c>
      <c r="C3" s="50"/>
      <c r="D3" s="50"/>
      <c r="E3" s="50"/>
      <c r="F3" s="51" t="s">
        <v>104</v>
      </c>
      <c r="G3" s="51"/>
      <c r="H3" s="51"/>
      <c r="I3" s="51"/>
    </row>
    <row r="4" spans="2:17" ht="30.95" customHeight="1" x14ac:dyDescent="0.25">
      <c r="B4" s="50" t="s">
        <v>15</v>
      </c>
      <c r="C4" s="50"/>
      <c r="D4" s="50"/>
      <c r="E4" s="50" t="s">
        <v>15</v>
      </c>
      <c r="F4" s="51" t="s">
        <v>105</v>
      </c>
      <c r="G4" s="51"/>
      <c r="H4" s="51"/>
      <c r="I4" s="51"/>
    </row>
    <row r="5" spans="2:17" ht="30.95" customHeight="1" x14ac:dyDescent="0.25">
      <c r="B5" s="50" t="s">
        <v>18</v>
      </c>
      <c r="C5" s="50"/>
      <c r="D5" s="50"/>
      <c r="E5" s="50" t="s">
        <v>18</v>
      </c>
      <c r="F5" s="51" t="s">
        <v>106</v>
      </c>
      <c r="G5" s="51"/>
      <c r="H5" s="51"/>
      <c r="I5" s="51"/>
    </row>
    <row r="6" spans="2:17" ht="30.95" customHeight="1" x14ac:dyDescent="0.25">
      <c r="B6" s="50" t="s">
        <v>21</v>
      </c>
      <c r="C6" s="50"/>
      <c r="D6" s="50"/>
      <c r="E6" s="50" t="s">
        <v>21</v>
      </c>
      <c r="F6" s="51">
        <v>1.1075060000000001</v>
      </c>
      <c r="G6" s="51"/>
      <c r="H6" s="51"/>
      <c r="I6" s="51"/>
    </row>
    <row r="7" spans="2:17" ht="30.95" customHeight="1" x14ac:dyDescent="0.25">
      <c r="B7" s="50" t="s">
        <v>22</v>
      </c>
      <c r="C7" s="50"/>
      <c r="D7" s="50"/>
      <c r="E7" s="50" t="s">
        <v>22</v>
      </c>
      <c r="F7" s="59">
        <v>5.5399999999999998E-2</v>
      </c>
      <c r="G7" s="51"/>
      <c r="H7" s="51"/>
      <c r="I7" s="51"/>
    </row>
    <row r="8" spans="2:17" ht="30.95" customHeight="1" x14ac:dyDescent="0.25">
      <c r="B8" s="50" t="s">
        <v>107</v>
      </c>
      <c r="C8" s="52"/>
      <c r="D8" s="52"/>
      <c r="E8" s="52"/>
      <c r="F8" s="59">
        <v>3.5319999999999997E-2</v>
      </c>
      <c r="G8" s="63"/>
      <c r="H8" s="63"/>
      <c r="I8" s="63"/>
    </row>
    <row r="9" spans="2:17" ht="92.25" customHeight="1" x14ac:dyDescent="0.25">
      <c r="B9" s="64" t="s">
        <v>108</v>
      </c>
      <c r="C9" s="65"/>
      <c r="D9" s="65"/>
      <c r="E9" s="65"/>
      <c r="F9" s="59" t="s">
        <v>121</v>
      </c>
      <c r="G9" s="63"/>
      <c r="H9" s="63"/>
      <c r="I9" s="63"/>
    </row>
    <row r="10" spans="2:17" ht="12.75" customHeight="1" x14ac:dyDescent="0.25">
      <c r="B10" s="52" t="s">
        <v>23</v>
      </c>
      <c r="C10" s="52"/>
      <c r="D10" s="52"/>
      <c r="E10" s="52"/>
      <c r="F10" s="51"/>
      <c r="G10" s="51"/>
      <c r="H10" s="51"/>
      <c r="I10" s="51"/>
    </row>
    <row r="11" spans="2:17" ht="30.75" customHeight="1" thickBot="1" x14ac:dyDescent="0.3">
      <c r="E11" s="14"/>
      <c r="F11" s="51"/>
      <c r="G11" s="51"/>
      <c r="H11" s="51"/>
      <c r="I11" s="51"/>
    </row>
    <row r="12" spans="2:17" ht="18.95" customHeight="1" thickBot="1" x14ac:dyDescent="0.3">
      <c r="B12" s="53" t="s">
        <v>0</v>
      </c>
      <c r="C12" s="54"/>
      <c r="D12" s="54"/>
      <c r="E12" s="55"/>
      <c r="F12" s="23" t="s">
        <v>109</v>
      </c>
      <c r="G12" s="24" t="s">
        <v>110</v>
      </c>
      <c r="H12" s="25" t="s">
        <v>111</v>
      </c>
      <c r="I12" s="25" t="s">
        <v>112</v>
      </c>
      <c r="J12" s="26" t="s">
        <v>113</v>
      </c>
      <c r="K12" s="24" t="s">
        <v>114</v>
      </c>
      <c r="L12" s="25" t="s">
        <v>115</v>
      </c>
      <c r="M12" s="24" t="s">
        <v>116</v>
      </c>
      <c r="N12" s="25" t="s">
        <v>117</v>
      </c>
      <c r="O12" s="24" t="s">
        <v>118</v>
      </c>
      <c r="P12" s="25" t="s">
        <v>119</v>
      </c>
      <c r="Q12" s="27" t="s">
        <v>120</v>
      </c>
    </row>
    <row r="13" spans="2:17" s="22" customFormat="1" ht="18.95" customHeight="1" thickBot="1" x14ac:dyDescent="0.35">
      <c r="B13" s="53" t="s">
        <v>13</v>
      </c>
      <c r="C13" s="54"/>
      <c r="D13" s="54"/>
      <c r="E13" s="54"/>
      <c r="F13" s="33">
        <v>34.121899999999997</v>
      </c>
      <c r="G13" s="29">
        <v>30.4024</v>
      </c>
      <c r="H13" s="29">
        <v>31.284800000000001</v>
      </c>
      <c r="I13" s="30">
        <v>34.342700000000001</v>
      </c>
      <c r="J13" s="30">
        <v>37.505899999999997</v>
      </c>
      <c r="K13" s="31">
        <v>38.2849</v>
      </c>
      <c r="L13" s="31">
        <v>38.1143</v>
      </c>
      <c r="M13" s="31">
        <v>41.684399999999997</v>
      </c>
      <c r="N13" s="31">
        <v>38.561599999999999</v>
      </c>
      <c r="O13" s="31">
        <v>40.715600000000002</v>
      </c>
      <c r="P13" s="31">
        <v>44.039200000000001</v>
      </c>
      <c r="Q13" s="32">
        <v>44.673299999999998</v>
      </c>
    </row>
    <row r="14" spans="2:17" ht="18.95" customHeight="1" thickBot="1" x14ac:dyDescent="0.35">
      <c r="B14" s="56" t="s">
        <v>14</v>
      </c>
      <c r="C14" s="57"/>
      <c r="D14" s="57"/>
      <c r="E14" s="58"/>
      <c r="F14" s="34">
        <v>39.240200000000002</v>
      </c>
      <c r="G14" s="35">
        <v>34.962800000000001</v>
      </c>
      <c r="H14" s="36">
        <v>35.977499999999999</v>
      </c>
      <c r="I14" s="36">
        <v>39.494100000000003</v>
      </c>
      <c r="J14" s="36">
        <v>43.131700000000002</v>
      </c>
      <c r="K14" s="36">
        <v>44.0276</v>
      </c>
      <c r="L14" s="36">
        <v>45.737200000000001</v>
      </c>
      <c r="M14" s="36">
        <v>50.0212</v>
      </c>
      <c r="N14" s="36">
        <v>46.273899999999998</v>
      </c>
      <c r="O14" s="36">
        <v>48.858699999999999</v>
      </c>
      <c r="P14" s="36">
        <v>52.847099999999998</v>
      </c>
      <c r="Q14" s="37">
        <v>53.607900000000001</v>
      </c>
    </row>
    <row r="15" spans="2:17" ht="18.75" customHeight="1" x14ac:dyDescent="0.25">
      <c r="B15" s="19" t="s">
        <v>24</v>
      </c>
      <c r="G15" s="28"/>
    </row>
    <row r="16" spans="2:17" ht="27.75" customHeight="1" x14ac:dyDescent="0.25"/>
    <row r="17" spans="2:13" ht="31.5" customHeight="1" x14ac:dyDescent="0.25">
      <c r="B17" s="42" t="s">
        <v>41</v>
      </c>
      <c r="C17" s="42"/>
      <c r="D17" s="42"/>
      <c r="E17" s="42"/>
      <c r="F17" s="42" t="s">
        <v>42</v>
      </c>
      <c r="G17" s="42"/>
      <c r="H17" s="42"/>
      <c r="I17" s="42"/>
      <c r="J17" s="42" t="s">
        <v>43</v>
      </c>
      <c r="K17" s="42"/>
      <c r="L17" s="42"/>
      <c r="M17" s="42"/>
    </row>
    <row r="18" spans="2:13" x14ac:dyDescent="0.25">
      <c r="B18" s="46" t="s">
        <v>44</v>
      </c>
      <c r="C18" s="46" t="s">
        <v>44</v>
      </c>
      <c r="D18" s="46" t="s">
        <v>45</v>
      </c>
      <c r="E18" s="46" t="s">
        <v>45</v>
      </c>
      <c r="F18" s="42"/>
      <c r="G18" s="42"/>
      <c r="H18" s="42"/>
      <c r="I18" s="42"/>
      <c r="J18" s="46" t="s">
        <v>44</v>
      </c>
      <c r="K18" s="46" t="s">
        <v>44</v>
      </c>
      <c r="L18" s="46" t="s">
        <v>45</v>
      </c>
      <c r="M18" s="46" t="s">
        <v>45</v>
      </c>
    </row>
    <row r="19" spans="2:13" x14ac:dyDescent="0.25">
      <c r="B19" s="43" t="s">
        <v>46</v>
      </c>
      <c r="C19" s="43" t="s">
        <v>46</v>
      </c>
      <c r="D19" s="43" t="s">
        <v>46</v>
      </c>
      <c r="E19" s="43" t="s">
        <v>46</v>
      </c>
      <c r="F19" s="43" t="s">
        <v>47</v>
      </c>
      <c r="G19" s="43" t="s">
        <v>46</v>
      </c>
      <c r="H19" s="43" t="s">
        <v>48</v>
      </c>
      <c r="I19" s="43" t="s">
        <v>46</v>
      </c>
      <c r="J19" s="43" t="s">
        <v>47</v>
      </c>
      <c r="K19" s="43" t="s">
        <v>46</v>
      </c>
      <c r="L19" s="43" t="s">
        <v>47</v>
      </c>
      <c r="M19" s="43" t="s">
        <v>46</v>
      </c>
    </row>
    <row r="20" spans="2:13" ht="15" customHeight="1" x14ac:dyDescent="0.25">
      <c r="B20" s="62" t="s">
        <v>123</v>
      </c>
      <c r="C20" s="62"/>
      <c r="D20" s="61">
        <v>300</v>
      </c>
      <c r="E20" s="61">
        <v>300</v>
      </c>
      <c r="F20" s="60">
        <v>24713.88</v>
      </c>
      <c r="G20" s="60"/>
      <c r="H20" s="60">
        <v>0</v>
      </c>
      <c r="I20" s="60"/>
      <c r="J20" s="60" t="s">
        <v>123</v>
      </c>
      <c r="K20" s="60"/>
      <c r="L20" s="60">
        <v>24713.88</v>
      </c>
      <c r="M20" s="60"/>
    </row>
    <row r="21" spans="2:13" x14ac:dyDescent="0.25">
      <c r="B21" s="61">
        <v>300</v>
      </c>
      <c r="C21" s="61">
        <v>300</v>
      </c>
      <c r="D21" s="61">
        <v>3500</v>
      </c>
      <c r="E21" s="61">
        <v>3500</v>
      </c>
      <c r="F21" s="60">
        <v>0</v>
      </c>
      <c r="G21" s="60">
        <v>300</v>
      </c>
      <c r="H21" s="60">
        <v>72.376400000000004</v>
      </c>
      <c r="I21" s="60">
        <f t="shared" ref="I21" si="0">G21+E21*H21</f>
        <v>253617.40000000002</v>
      </c>
      <c r="J21" s="60">
        <v>21712.92</v>
      </c>
      <c r="K21" s="60"/>
      <c r="L21" s="60">
        <v>253317.4</v>
      </c>
      <c r="M21" s="60">
        <v>3500</v>
      </c>
    </row>
    <row r="22" spans="2:13" x14ac:dyDescent="0.25">
      <c r="B22" s="61">
        <v>3500</v>
      </c>
      <c r="C22" s="61">
        <v>3500</v>
      </c>
      <c r="D22" s="61">
        <v>5200</v>
      </c>
      <c r="E22" s="61">
        <v>5200</v>
      </c>
      <c r="F22" s="60">
        <v>253317.3</v>
      </c>
      <c r="G22" s="60">
        <v>3500</v>
      </c>
      <c r="H22" s="60">
        <v>51.781500000000001</v>
      </c>
      <c r="I22" s="60">
        <f t="shared" ref="I22:I25" si="1">G22+(E22-F21)*H22</f>
        <v>272763.8</v>
      </c>
      <c r="J22" s="60">
        <v>253317.3</v>
      </c>
      <c r="K22" s="60"/>
      <c r="L22" s="60">
        <v>341345.85</v>
      </c>
      <c r="M22" s="60">
        <v>5200</v>
      </c>
    </row>
    <row r="23" spans="2:13" x14ac:dyDescent="0.25">
      <c r="B23" s="61">
        <v>5200</v>
      </c>
      <c r="C23" s="61">
        <v>5200</v>
      </c>
      <c r="D23" s="61">
        <v>13000</v>
      </c>
      <c r="E23" s="61">
        <v>13000</v>
      </c>
      <c r="F23" s="60">
        <v>341345.8</v>
      </c>
      <c r="G23" s="60">
        <v>5200</v>
      </c>
      <c r="H23" s="60">
        <v>51.192999999999998</v>
      </c>
      <c r="I23" s="60">
        <f t="shared" si="1"/>
        <v>-12297363.538899999</v>
      </c>
      <c r="J23" s="60">
        <v>341345.8</v>
      </c>
      <c r="K23" s="60"/>
      <c r="L23" s="60">
        <v>740651.2</v>
      </c>
      <c r="M23" s="60">
        <v>13000</v>
      </c>
    </row>
    <row r="24" spans="2:13" x14ac:dyDescent="0.25">
      <c r="B24" s="61">
        <v>13000</v>
      </c>
      <c r="C24" s="61">
        <v>13000</v>
      </c>
      <c r="D24" s="61">
        <v>21000</v>
      </c>
      <c r="E24" s="61">
        <v>21000</v>
      </c>
      <c r="F24" s="60">
        <v>740651.54</v>
      </c>
      <c r="G24" s="60">
        <v>13000</v>
      </c>
      <c r="H24" s="60">
        <v>43.543500000000002</v>
      </c>
      <c r="I24" s="60">
        <f t="shared" si="1"/>
        <v>-13935977.3423</v>
      </c>
      <c r="J24" s="60">
        <v>740651.54</v>
      </c>
      <c r="K24" s="60"/>
      <c r="L24" s="60">
        <v>1088999.54</v>
      </c>
      <c r="M24" s="60">
        <v>21000</v>
      </c>
    </row>
    <row r="25" spans="2:13" x14ac:dyDescent="0.25">
      <c r="B25" s="61">
        <v>21000</v>
      </c>
      <c r="C25" s="61">
        <v>21000</v>
      </c>
      <c r="D25" s="62" t="s">
        <v>123</v>
      </c>
      <c r="E25" s="62"/>
      <c r="F25" s="60">
        <v>1088999.6100000001</v>
      </c>
      <c r="G25" s="60">
        <v>21000</v>
      </c>
      <c r="H25" s="60">
        <v>35.893999999999998</v>
      </c>
      <c r="I25" s="60">
        <f t="shared" si="1"/>
        <v>-26563946.376759999</v>
      </c>
      <c r="J25" s="60">
        <v>1088999.6100000001</v>
      </c>
      <c r="K25" s="60"/>
      <c r="L25" s="62" t="s">
        <v>123</v>
      </c>
      <c r="M25" s="62"/>
    </row>
    <row r="26" spans="2:13" ht="21" customHeight="1" x14ac:dyDescent="0.25">
      <c r="B26" s="38" t="s">
        <v>122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3" ht="29.25" customHeight="1" x14ac:dyDescent="0.25"/>
    <row r="28" spans="2:13" ht="18" x14ac:dyDescent="0.35">
      <c r="B28" s="81" t="s">
        <v>137</v>
      </c>
      <c r="C28" s="81"/>
      <c r="D28" s="81"/>
      <c r="E28" s="80" t="s">
        <v>139</v>
      </c>
      <c r="F28" s="80"/>
      <c r="G28" s="80" t="s">
        <v>140</v>
      </c>
      <c r="H28" s="80"/>
    </row>
    <row r="29" spans="2:13" x14ac:dyDescent="0.25">
      <c r="B29" s="82" t="s">
        <v>125</v>
      </c>
      <c r="C29" s="83"/>
      <c r="D29" s="84"/>
      <c r="E29" s="74">
        <v>49.118899999999996</v>
      </c>
      <c r="F29" s="75"/>
      <c r="G29" s="78">
        <v>58.942599999999999</v>
      </c>
      <c r="H29" s="79"/>
    </row>
    <row r="30" spans="2:13" x14ac:dyDescent="0.25">
      <c r="B30" s="85" t="s">
        <v>126</v>
      </c>
      <c r="C30" s="86" t="s">
        <v>126</v>
      </c>
      <c r="D30" s="87"/>
      <c r="E30" s="72">
        <v>51.143000000000001</v>
      </c>
      <c r="F30" s="73"/>
      <c r="G30" s="76">
        <v>61.371499999999997</v>
      </c>
      <c r="H30" s="77"/>
    </row>
    <row r="31" spans="2:13" x14ac:dyDescent="0.25">
      <c r="B31" s="85" t="s">
        <v>127</v>
      </c>
      <c r="C31" s="86" t="s">
        <v>127</v>
      </c>
      <c r="D31" s="87"/>
      <c r="E31" s="72">
        <v>42.828000000000003</v>
      </c>
      <c r="F31" s="73"/>
      <c r="G31" s="76">
        <v>51.393599999999999</v>
      </c>
      <c r="H31" s="77"/>
    </row>
    <row r="32" spans="2:13" x14ac:dyDescent="0.25">
      <c r="B32" s="85" t="s">
        <v>128</v>
      </c>
      <c r="C32" s="86" t="s">
        <v>128</v>
      </c>
      <c r="D32" s="87"/>
      <c r="E32" s="72">
        <v>36.263300000000001</v>
      </c>
      <c r="F32" s="73"/>
      <c r="G32" s="76">
        <v>43.515900000000002</v>
      </c>
      <c r="H32" s="77"/>
    </row>
    <row r="33" spans="2:8" x14ac:dyDescent="0.25">
      <c r="B33" s="85" t="s">
        <v>129</v>
      </c>
      <c r="C33" s="86" t="s">
        <v>129</v>
      </c>
      <c r="D33" s="87"/>
      <c r="E33" s="72">
        <v>36.252000000000002</v>
      </c>
      <c r="F33" s="73"/>
      <c r="G33" s="76">
        <v>43.502299999999998</v>
      </c>
      <c r="H33" s="77"/>
    </row>
    <row r="34" spans="2:8" x14ac:dyDescent="0.25">
      <c r="B34" s="85" t="s">
        <v>130</v>
      </c>
      <c r="C34" s="86" t="s">
        <v>130</v>
      </c>
      <c r="D34" s="87"/>
      <c r="E34" s="72">
        <v>37.6145</v>
      </c>
      <c r="F34" s="73"/>
      <c r="G34" s="76">
        <v>45.1374</v>
      </c>
      <c r="H34" s="77"/>
    </row>
    <row r="35" spans="2:8" x14ac:dyDescent="0.25">
      <c r="B35" s="85" t="s">
        <v>131</v>
      </c>
      <c r="C35" s="86" t="s">
        <v>131</v>
      </c>
      <c r="D35" s="87"/>
      <c r="E35" s="72">
        <v>35.116199999999999</v>
      </c>
      <c r="F35" s="73"/>
      <c r="G35" s="76">
        <v>42.139499999999998</v>
      </c>
      <c r="H35" s="77"/>
    </row>
    <row r="36" spans="2:8" x14ac:dyDescent="0.25">
      <c r="B36" s="85" t="s">
        <v>132</v>
      </c>
      <c r="C36" s="86" t="s">
        <v>132</v>
      </c>
      <c r="D36" s="87"/>
      <c r="E36" s="72">
        <v>33.672499999999999</v>
      </c>
      <c r="F36" s="73"/>
      <c r="G36" s="76">
        <v>40.406999999999996</v>
      </c>
      <c r="H36" s="77"/>
    </row>
    <row r="37" spans="2:8" x14ac:dyDescent="0.25">
      <c r="B37" s="85" t="s">
        <v>133</v>
      </c>
      <c r="C37" s="86" t="s">
        <v>133</v>
      </c>
      <c r="D37" s="87"/>
      <c r="E37" s="72">
        <v>33.110799999999998</v>
      </c>
      <c r="F37" s="73"/>
      <c r="G37" s="76">
        <v>39.732999999999997</v>
      </c>
      <c r="H37" s="77"/>
    </row>
    <row r="38" spans="2:8" x14ac:dyDescent="0.25">
      <c r="B38" s="85" t="s">
        <v>134</v>
      </c>
      <c r="C38" s="86" t="s">
        <v>134</v>
      </c>
      <c r="D38" s="87"/>
      <c r="E38" s="72">
        <v>32.948099999999997</v>
      </c>
      <c r="F38" s="73"/>
      <c r="G38" s="76">
        <v>39.537700000000001</v>
      </c>
      <c r="H38" s="77"/>
    </row>
    <row r="39" spans="2:8" x14ac:dyDescent="0.25">
      <c r="B39" s="85" t="s">
        <v>135</v>
      </c>
      <c r="C39" s="86" t="s">
        <v>135</v>
      </c>
      <c r="D39" s="87"/>
      <c r="E39" s="72">
        <v>32.18</v>
      </c>
      <c r="F39" s="73"/>
      <c r="G39" s="76">
        <v>38.616</v>
      </c>
      <c r="H39" s="77"/>
    </row>
    <row r="40" spans="2:8" x14ac:dyDescent="0.25">
      <c r="B40" s="85" t="s">
        <v>136</v>
      </c>
      <c r="C40" s="86" t="s">
        <v>136</v>
      </c>
      <c r="D40" s="87"/>
      <c r="E40" s="72">
        <v>29.206900000000001</v>
      </c>
      <c r="F40" s="73"/>
      <c r="G40" s="76">
        <v>35.048200000000001</v>
      </c>
      <c r="H40" s="77"/>
    </row>
    <row r="41" spans="2:8" x14ac:dyDescent="0.25">
      <c r="B41" s="71" t="s">
        <v>138</v>
      </c>
      <c r="C41" s="71"/>
      <c r="D41" s="71"/>
      <c r="E41" s="71"/>
      <c r="F41" s="71"/>
      <c r="G41" s="71"/>
      <c r="H41" s="71"/>
    </row>
    <row r="42" spans="2:8" x14ac:dyDescent="0.25">
      <c r="B42" s="71"/>
      <c r="C42" s="71"/>
      <c r="D42" s="71"/>
      <c r="E42" s="71"/>
      <c r="F42" s="71"/>
      <c r="G42" s="71"/>
      <c r="H42" s="71"/>
    </row>
    <row r="43" spans="2:8" x14ac:dyDescent="0.25">
      <c r="B43" s="71"/>
      <c r="C43" s="71"/>
      <c r="D43" s="71"/>
      <c r="E43" s="71"/>
      <c r="F43" s="71"/>
      <c r="G43" s="71"/>
      <c r="H43" s="71"/>
    </row>
  </sheetData>
  <mergeCells count="111">
    <mergeCell ref="B28:D28"/>
    <mergeCell ref="E28:F28"/>
    <mergeCell ref="G28:H28"/>
    <mergeCell ref="B29:D29"/>
    <mergeCell ref="E29:F29"/>
    <mergeCell ref="G29:H29"/>
    <mergeCell ref="B41:H43"/>
    <mergeCell ref="B40:D40"/>
    <mergeCell ref="E40:F40"/>
    <mergeCell ref="G40:H40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  <mergeCell ref="B32:D32"/>
    <mergeCell ref="E32:F32"/>
    <mergeCell ref="G32:H32"/>
    <mergeCell ref="B33:D33"/>
    <mergeCell ref="E33:F33"/>
    <mergeCell ref="G33:H33"/>
    <mergeCell ref="B30:D30"/>
    <mergeCell ref="E30:F30"/>
    <mergeCell ref="G30:H30"/>
    <mergeCell ref="B31:D31"/>
    <mergeCell ref="E31:F31"/>
    <mergeCell ref="G31:H31"/>
    <mergeCell ref="B5:E5"/>
    <mergeCell ref="F5:I5"/>
    <mergeCell ref="B1:Q1"/>
    <mergeCell ref="B3:E3"/>
    <mergeCell ref="F3:I3"/>
    <mergeCell ref="B4:E4"/>
    <mergeCell ref="F4:I4"/>
    <mergeCell ref="B6:E6"/>
    <mergeCell ref="F6:I6"/>
    <mergeCell ref="B7:E7"/>
    <mergeCell ref="F7:I7"/>
    <mergeCell ref="B10:E10"/>
    <mergeCell ref="F10:I10"/>
    <mergeCell ref="B8:E8"/>
    <mergeCell ref="F8:I8"/>
    <mergeCell ref="B9:E9"/>
    <mergeCell ref="F9:I9"/>
    <mergeCell ref="F11:I11"/>
    <mergeCell ref="B12:E12"/>
    <mergeCell ref="B13:E13"/>
    <mergeCell ref="B14:E14"/>
    <mergeCell ref="B17:E17"/>
    <mergeCell ref="F17:I18"/>
    <mergeCell ref="D21:E21"/>
    <mergeCell ref="F21:G21"/>
    <mergeCell ref="J17:M17"/>
    <mergeCell ref="B18:C18"/>
    <mergeCell ref="D18:E18"/>
    <mergeCell ref="J18:K18"/>
    <mergeCell ref="L18:M18"/>
    <mergeCell ref="L19:M19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H21:I21"/>
    <mergeCell ref="J21:K21"/>
    <mergeCell ref="L22:M22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  <mergeCell ref="J22:K22"/>
    <mergeCell ref="L21:M21"/>
    <mergeCell ref="B21:C21"/>
    <mergeCell ref="B26:M26"/>
    <mergeCell ref="L25:M25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24"/>
  <sheetViews>
    <sheetView tabSelected="1" zoomScaleNormal="100" workbookViewId="0">
      <selection activeCell="D51" sqref="D51"/>
    </sheetView>
  </sheetViews>
  <sheetFormatPr defaultRowHeight="15" x14ac:dyDescent="0.25"/>
  <cols>
    <col min="5" max="5" width="9.140625" customWidth="1"/>
  </cols>
  <sheetData>
    <row r="1" spans="2:17" ht="36" customHeight="1" x14ac:dyDescent="0.25">
      <c r="B1" s="49" t="s">
        <v>19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3" spans="2:17" ht="30.95" customHeight="1" x14ac:dyDescent="0.25">
      <c r="B3" s="50" t="s">
        <v>15</v>
      </c>
      <c r="C3" s="50"/>
      <c r="D3" s="50"/>
      <c r="E3" s="50"/>
      <c r="F3" s="51" t="s">
        <v>16</v>
      </c>
      <c r="G3" s="51"/>
      <c r="H3" s="51"/>
      <c r="I3" s="51"/>
    </row>
    <row r="4" spans="2:17" ht="30.95" customHeight="1" x14ac:dyDescent="0.25">
      <c r="B4" s="50" t="s">
        <v>15</v>
      </c>
      <c r="C4" s="50"/>
      <c r="D4" s="50"/>
      <c r="E4" s="50" t="s">
        <v>15</v>
      </c>
      <c r="F4" s="51" t="s">
        <v>17</v>
      </c>
      <c r="G4" s="51"/>
      <c r="H4" s="51"/>
      <c r="I4" s="51"/>
    </row>
    <row r="5" spans="2:17" ht="30.95" customHeight="1" x14ac:dyDescent="0.25">
      <c r="B5" s="50" t="s">
        <v>18</v>
      </c>
      <c r="C5" s="50"/>
      <c r="D5" s="50"/>
      <c r="E5" s="50" t="s">
        <v>18</v>
      </c>
      <c r="F5" s="51" t="s">
        <v>20</v>
      </c>
      <c r="G5" s="51"/>
      <c r="H5" s="51"/>
      <c r="I5" s="51"/>
    </row>
    <row r="6" spans="2:17" ht="30.95" customHeight="1" x14ac:dyDescent="0.25">
      <c r="B6" s="50" t="s">
        <v>21</v>
      </c>
      <c r="C6" s="50"/>
      <c r="D6" s="50"/>
      <c r="E6" s="50" t="s">
        <v>21</v>
      </c>
      <c r="F6" s="51">
        <v>1.107623</v>
      </c>
      <c r="G6" s="51"/>
      <c r="H6" s="51"/>
      <c r="I6" s="51"/>
    </row>
    <row r="7" spans="2:17" ht="30.95" customHeight="1" x14ac:dyDescent="0.25">
      <c r="B7" s="50" t="s">
        <v>22</v>
      </c>
      <c r="C7" s="50"/>
      <c r="D7" s="50"/>
      <c r="E7" s="50" t="s">
        <v>22</v>
      </c>
      <c r="F7" s="59">
        <v>0.1477</v>
      </c>
      <c r="G7" s="51"/>
      <c r="H7" s="51"/>
      <c r="I7" s="51"/>
    </row>
    <row r="8" spans="2:17" ht="12.75" customHeight="1" x14ac:dyDescent="0.25">
      <c r="B8" s="52" t="s">
        <v>23</v>
      </c>
      <c r="C8" s="52"/>
      <c r="D8" s="52"/>
      <c r="E8" s="52"/>
      <c r="F8" s="51"/>
      <c r="G8" s="51"/>
      <c r="H8" s="51"/>
      <c r="I8" s="51"/>
    </row>
    <row r="9" spans="2:17" ht="30.75" customHeight="1" thickBot="1" x14ac:dyDescent="0.3">
      <c r="E9" s="14"/>
      <c r="F9" s="51"/>
      <c r="G9" s="51"/>
      <c r="H9" s="51"/>
      <c r="I9" s="51"/>
    </row>
    <row r="10" spans="2:17" ht="18.95" customHeight="1" thickBot="1" x14ac:dyDescent="0.3">
      <c r="B10" s="53" t="s">
        <v>0</v>
      </c>
      <c r="C10" s="54"/>
      <c r="D10" s="54"/>
      <c r="E10" s="55"/>
      <c r="F10" s="3" t="s">
        <v>1</v>
      </c>
      <c r="G10" s="17" t="s">
        <v>2</v>
      </c>
      <c r="H10" s="4" t="s">
        <v>3</v>
      </c>
      <c r="I10" s="4" t="s">
        <v>4</v>
      </c>
      <c r="J10" s="18" t="s">
        <v>5</v>
      </c>
      <c r="K10" s="17" t="s">
        <v>6</v>
      </c>
      <c r="L10" s="4" t="s">
        <v>7</v>
      </c>
      <c r="M10" s="17" t="s">
        <v>8</v>
      </c>
      <c r="N10" s="4" t="s">
        <v>9</v>
      </c>
      <c r="O10" s="17" t="s">
        <v>10</v>
      </c>
      <c r="P10" s="4" t="s">
        <v>11</v>
      </c>
      <c r="Q10" s="5" t="s">
        <v>12</v>
      </c>
    </row>
    <row r="11" spans="2:17" ht="18.95" customHeight="1" thickBot="1" x14ac:dyDescent="0.35">
      <c r="B11" s="53" t="s">
        <v>13</v>
      </c>
      <c r="C11" s="54"/>
      <c r="D11" s="54"/>
      <c r="E11" s="55"/>
      <c r="F11" s="7">
        <v>69.094090909090895</v>
      </c>
      <c r="G11" s="8">
        <v>60.705050000000014</v>
      </c>
      <c r="H11" s="8">
        <v>52.909304347826094</v>
      </c>
      <c r="I11" s="8">
        <v>57.820111111111117</v>
      </c>
      <c r="J11" s="8">
        <v>52.877636363636363</v>
      </c>
      <c r="K11" s="8">
        <v>50.683818181818189</v>
      </c>
      <c r="L11" s="8">
        <v>52.484285714285704</v>
      </c>
      <c r="M11" s="8">
        <v>53.771217391304347</v>
      </c>
      <c r="N11" s="8">
        <v>51.689714285714295</v>
      </c>
      <c r="O11" s="8">
        <v>52.650409090909079</v>
      </c>
      <c r="P11" s="8">
        <v>47.86513636363636</v>
      </c>
      <c r="Q11" s="9">
        <v>38.300176470588234</v>
      </c>
    </row>
    <row r="12" spans="2:17" ht="18.95" customHeight="1" thickBot="1" x14ac:dyDescent="0.35">
      <c r="B12" s="56" t="s">
        <v>14</v>
      </c>
      <c r="C12" s="57"/>
      <c r="D12" s="57"/>
      <c r="E12" s="58"/>
      <c r="F12" s="11">
        <f>F11*1.15</f>
        <v>79.458204545454521</v>
      </c>
      <c r="G12" s="12">
        <v>69.81080750000001</v>
      </c>
      <c r="H12" s="12">
        <v>60.845700000000001</v>
      </c>
      <c r="I12" s="12">
        <v>66.493127777777786</v>
      </c>
      <c r="J12" s="12">
        <v>60.809281818181809</v>
      </c>
      <c r="K12" s="12">
        <v>58.286390909090912</v>
      </c>
      <c r="L12" s="12">
        <v>60.356928571428554</v>
      </c>
      <c r="M12" s="12">
        <v>61.836899999999993</v>
      </c>
      <c r="N12" s="12">
        <v>59.443171428571432</v>
      </c>
      <c r="O12" s="12">
        <v>60.547970454545435</v>
      </c>
      <c r="P12" s="12">
        <v>55.044906818181808</v>
      </c>
      <c r="Q12" s="13">
        <v>44.045202941176463</v>
      </c>
    </row>
    <row r="13" spans="2:17" ht="18.75" customHeight="1" x14ac:dyDescent="0.25">
      <c r="B13" s="19" t="s">
        <v>24</v>
      </c>
    </row>
    <row r="15" spans="2:17" ht="31.5" customHeight="1" x14ac:dyDescent="0.25">
      <c r="B15" s="42" t="s">
        <v>41</v>
      </c>
      <c r="C15" s="42"/>
      <c r="D15" s="42"/>
      <c r="E15" s="42"/>
      <c r="F15" s="42" t="s">
        <v>42</v>
      </c>
      <c r="G15" s="42"/>
      <c r="H15" s="42"/>
      <c r="I15" s="42"/>
      <c r="J15" s="42" t="s">
        <v>43</v>
      </c>
      <c r="K15" s="42"/>
      <c r="L15" s="42"/>
      <c r="M15" s="42"/>
    </row>
    <row r="16" spans="2:17" x14ac:dyDescent="0.25">
      <c r="B16" s="46" t="s">
        <v>44</v>
      </c>
      <c r="C16" s="46" t="s">
        <v>44</v>
      </c>
      <c r="D16" s="46" t="s">
        <v>45</v>
      </c>
      <c r="E16" s="46" t="s">
        <v>45</v>
      </c>
      <c r="F16" s="42"/>
      <c r="G16" s="42"/>
      <c r="H16" s="42"/>
      <c r="I16" s="42"/>
      <c r="J16" s="46" t="s">
        <v>44</v>
      </c>
      <c r="K16" s="46" t="s">
        <v>44</v>
      </c>
      <c r="L16" s="46" t="s">
        <v>45</v>
      </c>
      <c r="M16" s="46" t="s">
        <v>45</v>
      </c>
    </row>
    <row r="17" spans="2:13" x14ac:dyDescent="0.25">
      <c r="B17" s="43" t="s">
        <v>46</v>
      </c>
      <c r="C17" s="43" t="s">
        <v>46</v>
      </c>
      <c r="D17" s="43" t="s">
        <v>46</v>
      </c>
      <c r="E17" s="43" t="s">
        <v>46</v>
      </c>
      <c r="F17" s="43" t="s">
        <v>47</v>
      </c>
      <c r="G17" s="43" t="s">
        <v>46</v>
      </c>
      <c r="H17" s="43" t="s">
        <v>48</v>
      </c>
      <c r="I17" s="43" t="s">
        <v>46</v>
      </c>
      <c r="J17" s="43" t="s">
        <v>47</v>
      </c>
      <c r="K17" s="43" t="s">
        <v>46</v>
      </c>
      <c r="L17" s="43" t="s">
        <v>47</v>
      </c>
      <c r="M17" s="43" t="s">
        <v>46</v>
      </c>
    </row>
    <row r="18" spans="2:13" ht="15" customHeight="1" x14ac:dyDescent="0.25">
      <c r="B18" s="47" t="s">
        <v>124</v>
      </c>
      <c r="C18" s="47"/>
      <c r="D18" s="47">
        <v>300</v>
      </c>
      <c r="E18" s="47">
        <v>300</v>
      </c>
      <c r="F18" s="40">
        <v>24101.699999999997</v>
      </c>
      <c r="G18" s="40"/>
      <c r="H18" s="44">
        <v>0</v>
      </c>
      <c r="I18" s="44"/>
      <c r="J18" s="45" t="s">
        <v>123</v>
      </c>
      <c r="K18" s="45"/>
      <c r="L18" s="40">
        <v>24101.699999999997</v>
      </c>
      <c r="M18" s="40"/>
    </row>
    <row r="19" spans="2:13" x14ac:dyDescent="0.25">
      <c r="B19" s="47">
        <v>300</v>
      </c>
      <c r="C19" s="47">
        <v>300</v>
      </c>
      <c r="D19" s="47">
        <v>3500</v>
      </c>
      <c r="E19" s="47">
        <v>3500</v>
      </c>
      <c r="F19" s="44">
        <v>0</v>
      </c>
      <c r="G19" s="44"/>
      <c r="H19" s="45">
        <v>70.583550000000002</v>
      </c>
      <c r="I19" s="45">
        <f t="shared" ref="I19" si="0">G19+E19*H19</f>
        <v>247042.42500000002</v>
      </c>
      <c r="J19" s="39">
        <v>21175.065000000002</v>
      </c>
      <c r="K19" s="39"/>
      <c r="L19" s="40">
        <v>247042.42500000002</v>
      </c>
      <c r="M19" s="40">
        <v>3500</v>
      </c>
    </row>
    <row r="20" spans="2:13" x14ac:dyDescent="0.25">
      <c r="B20" s="47">
        <v>3500</v>
      </c>
      <c r="C20" s="47">
        <v>3500</v>
      </c>
      <c r="D20" s="47">
        <v>5200</v>
      </c>
      <c r="E20" s="47">
        <v>5200</v>
      </c>
      <c r="F20" s="40">
        <v>247042.42499999999</v>
      </c>
      <c r="G20" s="40">
        <v>3500</v>
      </c>
      <c r="H20" s="45">
        <v>50.498799999999996</v>
      </c>
      <c r="I20" s="45">
        <f t="shared" ref="I20:I23" si="1">G20+(E20-F19)*H20</f>
        <v>266093.75999999995</v>
      </c>
      <c r="J20" s="39">
        <v>247042.42499999999</v>
      </c>
      <c r="K20" s="39"/>
      <c r="L20" s="40">
        <v>332890.38500000001</v>
      </c>
      <c r="M20" s="40">
        <v>5200</v>
      </c>
    </row>
    <row r="21" spans="2:13" x14ac:dyDescent="0.25">
      <c r="B21" s="47">
        <v>5200</v>
      </c>
      <c r="C21" s="47">
        <v>5200</v>
      </c>
      <c r="D21" s="47">
        <v>13000</v>
      </c>
      <c r="E21" s="47">
        <v>13000</v>
      </c>
      <c r="F21" s="40">
        <v>332890.38500000001</v>
      </c>
      <c r="G21" s="40">
        <v>5200</v>
      </c>
      <c r="H21" s="45">
        <v>49.924949999999995</v>
      </c>
      <c r="I21" s="45">
        <f t="shared" si="1"/>
        <v>-11679356.366003748</v>
      </c>
      <c r="J21" s="39">
        <v>332890.38500000001</v>
      </c>
      <c r="K21" s="39"/>
      <c r="L21" s="40">
        <v>722304.995</v>
      </c>
      <c r="M21" s="40">
        <v>13000</v>
      </c>
    </row>
    <row r="22" spans="2:13" x14ac:dyDescent="0.25">
      <c r="B22" s="47">
        <v>13000</v>
      </c>
      <c r="C22" s="47">
        <v>13000</v>
      </c>
      <c r="D22" s="47">
        <v>21000</v>
      </c>
      <c r="E22" s="47">
        <v>21000</v>
      </c>
      <c r="F22" s="40">
        <v>722304.995</v>
      </c>
      <c r="G22" s="40">
        <v>13000</v>
      </c>
      <c r="H22" s="45">
        <v>42.4649</v>
      </c>
      <c r="I22" s="45">
        <f t="shared" si="1"/>
        <v>-13231394.009986501</v>
      </c>
      <c r="J22" s="39">
        <v>722304.995</v>
      </c>
      <c r="K22" s="39"/>
      <c r="L22" s="40">
        <v>1062024.1950000001</v>
      </c>
      <c r="M22" s="40">
        <v>21000</v>
      </c>
    </row>
    <row r="23" spans="2:13" x14ac:dyDescent="0.25">
      <c r="B23" s="47">
        <v>21000</v>
      </c>
      <c r="C23" s="47">
        <v>21000</v>
      </c>
      <c r="D23" s="48" t="s">
        <v>123</v>
      </c>
      <c r="E23" s="48"/>
      <c r="F23" s="40">
        <v>1062024.1949999998</v>
      </c>
      <c r="G23" s="40">
        <v>21000</v>
      </c>
      <c r="H23" s="45">
        <v>35.004849999999998</v>
      </c>
      <c r="I23" s="45">
        <f t="shared" si="1"/>
        <v>-25263178.00422575</v>
      </c>
      <c r="J23" s="39">
        <v>1062024.1949999998</v>
      </c>
      <c r="K23" s="39"/>
      <c r="L23" s="41" t="s">
        <v>123</v>
      </c>
      <c r="M23" s="41"/>
    </row>
    <row r="24" spans="2:13" ht="21" customHeight="1" x14ac:dyDescent="0.25">
      <c r="B24" s="38" t="s">
        <v>49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</sheetData>
  <mergeCells count="67">
    <mergeCell ref="F7:I7"/>
    <mergeCell ref="F8:I8"/>
    <mergeCell ref="F9:I9"/>
    <mergeCell ref="F3:I3"/>
    <mergeCell ref="F4:I4"/>
    <mergeCell ref="F5:I5"/>
    <mergeCell ref="B7:E7"/>
    <mergeCell ref="B16:C16"/>
    <mergeCell ref="B17:C17"/>
    <mergeCell ref="B18:C18"/>
    <mergeCell ref="B19:C19"/>
    <mergeCell ref="B8:E8"/>
    <mergeCell ref="B10:E10"/>
    <mergeCell ref="B11:E11"/>
    <mergeCell ref="B12:E12"/>
    <mergeCell ref="B15:E15"/>
    <mergeCell ref="B1:Q1"/>
    <mergeCell ref="B3:E3"/>
    <mergeCell ref="B4:E4"/>
    <mergeCell ref="B5:E5"/>
    <mergeCell ref="B6:E6"/>
    <mergeCell ref="F6:I6"/>
    <mergeCell ref="B20:C20"/>
    <mergeCell ref="B21:C21"/>
    <mergeCell ref="B22:C22"/>
    <mergeCell ref="B23:C23"/>
    <mergeCell ref="D16:E16"/>
    <mergeCell ref="D17:E17"/>
    <mergeCell ref="D18:E18"/>
    <mergeCell ref="D19:E19"/>
    <mergeCell ref="D20:E20"/>
    <mergeCell ref="H21:I21"/>
    <mergeCell ref="H22:I22"/>
    <mergeCell ref="H23:I23"/>
    <mergeCell ref="D21:E21"/>
    <mergeCell ref="D22:E22"/>
    <mergeCell ref="D23:E23"/>
    <mergeCell ref="F21:G21"/>
    <mergeCell ref="F22:G22"/>
    <mergeCell ref="J21:K21"/>
    <mergeCell ref="L21:M21"/>
    <mergeCell ref="J16:K16"/>
    <mergeCell ref="L16:M16"/>
    <mergeCell ref="J17:K17"/>
    <mergeCell ref="L17:M17"/>
    <mergeCell ref="J18:K18"/>
    <mergeCell ref="L18:M18"/>
    <mergeCell ref="F15:I16"/>
    <mergeCell ref="J19:K19"/>
    <mergeCell ref="L19:M19"/>
    <mergeCell ref="J20:K20"/>
    <mergeCell ref="L20:M20"/>
    <mergeCell ref="H17:I17"/>
    <mergeCell ref="H18:I18"/>
    <mergeCell ref="H19:I19"/>
    <mergeCell ref="H20:I20"/>
    <mergeCell ref="F17:G17"/>
    <mergeCell ref="F18:G18"/>
    <mergeCell ref="F19:G19"/>
    <mergeCell ref="F20:G20"/>
    <mergeCell ref="J15:M15"/>
    <mergeCell ref="B24:M24"/>
    <mergeCell ref="J22:K22"/>
    <mergeCell ref="L22:M22"/>
    <mergeCell ref="J23:K23"/>
    <mergeCell ref="L23:M23"/>
    <mergeCell ref="F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4"/>
  <sheetViews>
    <sheetView zoomScaleNormal="100" workbookViewId="0">
      <selection activeCell="J22" sqref="J22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25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26</v>
      </c>
      <c r="D3" s="51"/>
      <c r="E3" s="51"/>
      <c r="F3" s="51"/>
    </row>
    <row r="4" spans="2:14" ht="30.95" customHeight="1" x14ac:dyDescent="0.25">
      <c r="B4" s="14" t="s">
        <v>15</v>
      </c>
      <c r="C4" s="51" t="s">
        <v>27</v>
      </c>
      <c r="D4" s="51"/>
      <c r="E4" s="51"/>
      <c r="F4" s="51"/>
    </row>
    <row r="5" spans="2:14" ht="30.95" customHeight="1" x14ac:dyDescent="0.25">
      <c r="B5" s="14" t="s">
        <v>18</v>
      </c>
      <c r="C5" s="51" t="s">
        <v>28</v>
      </c>
      <c r="D5" s="51"/>
      <c r="E5" s="51"/>
      <c r="F5" s="51"/>
    </row>
    <row r="6" spans="2:14" ht="30.95" customHeight="1" x14ac:dyDescent="0.25">
      <c r="B6" s="14" t="s">
        <v>21</v>
      </c>
      <c r="C6" s="51">
        <v>1.1081030000000001</v>
      </c>
      <c r="D6" s="51"/>
      <c r="E6" s="51"/>
      <c r="F6" s="51"/>
    </row>
    <row r="7" spans="2:14" ht="30.95" customHeight="1" x14ac:dyDescent="0.25">
      <c r="B7" s="14" t="s">
        <v>22</v>
      </c>
      <c r="C7" s="59">
        <v>7.6499999999999999E-2</v>
      </c>
      <c r="D7" s="51"/>
      <c r="E7" s="51"/>
      <c r="F7" s="51"/>
    </row>
    <row r="8" spans="2:14" ht="15.75" customHeight="1" x14ac:dyDescent="0.25">
      <c r="B8" s="52" t="s">
        <v>23</v>
      </c>
      <c r="C8" s="52"/>
      <c r="D8" s="52"/>
      <c r="E8" s="52"/>
      <c r="F8" s="20"/>
    </row>
    <row r="9" spans="2:14" ht="15.75" customHeight="1" x14ac:dyDescent="0.25">
      <c r="B9" s="15"/>
      <c r="C9" s="15"/>
      <c r="D9" s="15"/>
      <c r="E9" s="15"/>
      <c r="F9" s="20"/>
    </row>
    <row r="10" spans="2:14" ht="30.75" customHeight="1" thickBot="1" x14ac:dyDescent="0.3">
      <c r="B10" s="14" t="s">
        <v>101</v>
      </c>
      <c r="C10" s="21"/>
      <c r="D10" s="21"/>
      <c r="E10" s="21"/>
      <c r="F10" s="21"/>
    </row>
    <row r="11" spans="2:14" ht="18.95" customHeight="1" thickBot="1" x14ac:dyDescent="0.3">
      <c r="B11" s="2" t="s">
        <v>0</v>
      </c>
      <c r="C11" s="3" t="s">
        <v>29</v>
      </c>
      <c r="D11" s="4" t="s">
        <v>30</v>
      </c>
      <c r="E11" s="4" t="s">
        <v>31</v>
      </c>
      <c r="F11" s="4" t="s">
        <v>32</v>
      </c>
      <c r="G11" s="4" t="s">
        <v>33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38</v>
      </c>
      <c r="M11" s="4" t="s">
        <v>39</v>
      </c>
      <c r="N11" s="16" t="s">
        <v>40</v>
      </c>
    </row>
    <row r="12" spans="2:14" ht="18.95" customHeight="1" thickBot="1" x14ac:dyDescent="0.35">
      <c r="B12" s="6" t="s">
        <v>13</v>
      </c>
      <c r="C12" s="7">
        <v>48.065666666666665</v>
      </c>
      <c r="D12" s="8">
        <v>55.924650000000007</v>
      </c>
      <c r="E12" s="8">
        <v>75.728130434782585</v>
      </c>
      <c r="F12" s="8">
        <v>86.623526315789476</v>
      </c>
      <c r="G12" s="8">
        <v>90.729227272727272</v>
      </c>
      <c r="H12" s="8">
        <v>97.57386363636364</v>
      </c>
      <c r="I12" s="8">
        <v>141.08928571428572</v>
      </c>
      <c r="J12" s="8">
        <v>213.65647826086956</v>
      </c>
      <c r="K12" s="8">
        <v>193.98531818181817</v>
      </c>
      <c r="L12" s="8">
        <v>156.84128571428568</v>
      </c>
      <c r="M12" s="8">
        <v>129.06381818181822</v>
      </c>
      <c r="N12" s="9">
        <v>123.73326315789473</v>
      </c>
    </row>
    <row r="13" spans="2:14" ht="18.95" customHeight="1" thickBot="1" x14ac:dyDescent="0.35">
      <c r="B13" s="10" t="s">
        <v>14</v>
      </c>
      <c r="C13" s="11">
        <f>C12*1.15</f>
        <v>55.275516666666661</v>
      </c>
      <c r="D13" s="12">
        <f t="shared" ref="D13:K13" si="0">D12*1.15</f>
        <v>64.313347500000006</v>
      </c>
      <c r="E13" s="12">
        <f t="shared" si="0"/>
        <v>87.087349999999972</v>
      </c>
      <c r="F13" s="12">
        <f t="shared" si="0"/>
        <v>99.617055263157894</v>
      </c>
      <c r="G13" s="12">
        <f t="shared" si="0"/>
        <v>104.33861136363636</v>
      </c>
      <c r="H13" s="12">
        <f t="shared" si="0"/>
        <v>112.20994318181818</v>
      </c>
      <c r="I13" s="12">
        <f t="shared" si="0"/>
        <v>162.25267857142856</v>
      </c>
      <c r="J13" s="12">
        <f t="shared" si="0"/>
        <v>245.70494999999997</v>
      </c>
      <c r="K13" s="12">
        <f t="shared" si="0"/>
        <v>223.08311590909088</v>
      </c>
      <c r="L13" s="12">
        <v>180.36747857142851</v>
      </c>
      <c r="M13" s="12">
        <v>148.42339090909095</v>
      </c>
      <c r="N13" s="13">
        <v>142.29325263157892</v>
      </c>
    </row>
    <row r="14" spans="2:14" ht="18.75" customHeight="1" x14ac:dyDescent="0.25">
      <c r="B14" t="s">
        <v>102</v>
      </c>
    </row>
  </sheetData>
  <mergeCells count="7">
    <mergeCell ref="B8:E8"/>
    <mergeCell ref="C7:F7"/>
    <mergeCell ref="B1:N1"/>
    <mergeCell ref="C3:F3"/>
    <mergeCell ref="C4:F4"/>
    <mergeCell ref="C5:F5"/>
    <mergeCell ref="C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5"/>
  <sheetViews>
    <sheetView zoomScaleNormal="100" workbookViewId="0">
      <selection activeCell="I7" sqref="I7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50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51</v>
      </c>
      <c r="D3" s="51"/>
      <c r="E3" s="51"/>
      <c r="F3" s="51"/>
    </row>
    <row r="4" spans="2:14" ht="30.95" customHeight="1" x14ac:dyDescent="0.25">
      <c r="B4" s="14" t="s">
        <v>21</v>
      </c>
      <c r="C4" s="51">
        <v>1.1081030000000001</v>
      </c>
      <c r="D4" s="51"/>
      <c r="E4" s="51"/>
      <c r="F4" s="51"/>
    </row>
    <row r="5" spans="2:14" ht="30.95" customHeight="1" x14ac:dyDescent="0.25">
      <c r="B5" s="14" t="s">
        <v>52</v>
      </c>
      <c r="C5" s="59">
        <v>1.7500000000000002E-2</v>
      </c>
      <c r="D5" s="51"/>
      <c r="E5" s="51"/>
      <c r="F5" s="51"/>
    </row>
    <row r="6" spans="2:14" ht="30.95" customHeight="1" x14ac:dyDescent="0.25">
      <c r="B6" s="14" t="s">
        <v>53</v>
      </c>
      <c r="C6" s="51" t="s">
        <v>54</v>
      </c>
      <c r="D6" s="51"/>
      <c r="E6" s="51"/>
      <c r="F6" s="51"/>
    </row>
    <row r="7" spans="2:14" ht="30.95" customHeight="1" x14ac:dyDescent="0.25">
      <c r="B7" s="14" t="s">
        <v>55</v>
      </c>
      <c r="C7" s="59" t="s">
        <v>56</v>
      </c>
      <c r="D7" s="51"/>
      <c r="E7" s="51"/>
      <c r="F7" s="51"/>
    </row>
    <row r="8" spans="2:14" ht="30.75" customHeight="1" x14ac:dyDescent="0.25">
      <c r="B8" s="14"/>
      <c r="C8" s="51"/>
      <c r="D8" s="51"/>
      <c r="E8" s="51"/>
      <c r="F8" s="51"/>
    </row>
    <row r="9" spans="2:14" ht="18.95" customHeight="1" x14ac:dyDescent="0.25">
      <c r="B9" s="1" t="s">
        <v>57</v>
      </c>
    </row>
    <row r="10" spans="2:14" ht="18.95" customHeight="1" x14ac:dyDescent="0.25">
      <c r="B10" s="65" t="s">
        <v>58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4" ht="18.75" customHeight="1" x14ac:dyDescent="0.25"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2:14" x14ac:dyDescent="0.25"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2:14" x14ac:dyDescent="0.25"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2:14" ht="18" x14ac:dyDescent="0.35">
      <c r="B14" t="s">
        <v>59</v>
      </c>
    </row>
    <row r="15" spans="2:14" ht="18" x14ac:dyDescent="0.35">
      <c r="B15" t="s">
        <v>60</v>
      </c>
    </row>
    <row r="16" spans="2:14" ht="18" x14ac:dyDescent="0.35">
      <c r="B16" t="s">
        <v>61</v>
      </c>
    </row>
    <row r="17" spans="2:2" ht="18" x14ac:dyDescent="0.35">
      <c r="B17" t="s">
        <v>62</v>
      </c>
    </row>
    <row r="18" spans="2:2" ht="18" x14ac:dyDescent="0.35">
      <c r="B18" t="s">
        <v>63</v>
      </c>
    </row>
    <row r="19" spans="2:2" ht="18" x14ac:dyDescent="0.35">
      <c r="B19" t="s">
        <v>64</v>
      </c>
    </row>
    <row r="20" spans="2:2" ht="18" x14ac:dyDescent="0.35">
      <c r="B20" t="s">
        <v>65</v>
      </c>
    </row>
    <row r="21" spans="2:2" ht="18" x14ac:dyDescent="0.35">
      <c r="B21" t="s">
        <v>66</v>
      </c>
    </row>
    <row r="23" spans="2:2" ht="18.75" x14ac:dyDescent="0.35">
      <c r="B23" s="1" t="s">
        <v>67</v>
      </c>
    </row>
    <row r="24" spans="2:2" ht="18" customHeight="1" x14ac:dyDescent="0.25">
      <c r="B24" s="67" t="s">
        <v>68</v>
      </c>
    </row>
    <row r="25" spans="2:2" x14ac:dyDescent="0.25">
      <c r="B25" s="67"/>
    </row>
  </sheetData>
  <mergeCells count="9">
    <mergeCell ref="C8:F8"/>
    <mergeCell ref="B10:K13"/>
    <mergeCell ref="B24:B25"/>
    <mergeCell ref="B1:N1"/>
    <mergeCell ref="C3:F3"/>
    <mergeCell ref="C4:F4"/>
    <mergeCell ref="C5:F5"/>
    <mergeCell ref="C6:F6"/>
    <mergeCell ref="C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2"/>
  <sheetViews>
    <sheetView zoomScaleNormal="100" workbookViewId="0">
      <selection activeCell="E13" sqref="E13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69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71</v>
      </c>
      <c r="D3" s="51"/>
      <c r="E3" s="51"/>
      <c r="F3" s="51"/>
    </row>
    <row r="4" spans="2:14" ht="30.95" customHeight="1" x14ac:dyDescent="0.25">
      <c r="B4" s="14" t="s">
        <v>21</v>
      </c>
      <c r="C4" s="51">
        <v>1.1082209999999999</v>
      </c>
      <c r="D4" s="51"/>
      <c r="E4" s="51"/>
      <c r="F4" s="51"/>
    </row>
    <row r="5" spans="2:14" ht="30.95" customHeight="1" x14ac:dyDescent="0.25">
      <c r="B5" s="14" t="s">
        <v>52</v>
      </c>
      <c r="C5" s="68">
        <v>2.5166999999999998E-2</v>
      </c>
      <c r="D5" s="68"/>
      <c r="E5" s="68"/>
      <c r="F5" s="68"/>
    </row>
    <row r="6" spans="2:14" ht="30.95" customHeight="1" x14ac:dyDescent="0.25">
      <c r="B6" s="14" t="s">
        <v>53</v>
      </c>
      <c r="C6" s="51" t="s">
        <v>72</v>
      </c>
      <c r="D6" s="51"/>
      <c r="E6" s="51"/>
      <c r="F6" s="51"/>
    </row>
    <row r="7" spans="2:14" ht="30.95" customHeight="1" x14ac:dyDescent="0.25">
      <c r="B7" s="14" t="s">
        <v>55</v>
      </c>
      <c r="C7" s="59" t="s">
        <v>73</v>
      </c>
      <c r="D7" s="51"/>
      <c r="E7" s="51"/>
      <c r="F7" s="51"/>
    </row>
    <row r="8" spans="2:14" ht="12.75" customHeight="1" x14ac:dyDescent="0.25">
      <c r="B8" s="15" t="s">
        <v>23</v>
      </c>
      <c r="C8" s="51"/>
      <c r="D8" s="51"/>
      <c r="E8" s="51"/>
      <c r="F8" s="51"/>
    </row>
    <row r="9" spans="2:14" ht="30.75" customHeight="1" x14ac:dyDescent="0.25">
      <c r="B9" s="14"/>
      <c r="C9" s="51"/>
      <c r="D9" s="51"/>
      <c r="E9" s="51"/>
      <c r="F9" s="51"/>
    </row>
    <row r="10" spans="2:14" ht="18.95" customHeight="1" x14ac:dyDescent="0.25">
      <c r="B10" s="1" t="s">
        <v>76</v>
      </c>
    </row>
    <row r="11" spans="2:14" ht="18" x14ac:dyDescent="0.35">
      <c r="B11" t="s">
        <v>70</v>
      </c>
    </row>
    <row r="12" spans="2:14" ht="18" x14ac:dyDescent="0.35">
      <c r="B12" t="s">
        <v>60</v>
      </c>
    </row>
    <row r="13" spans="2:14" ht="18" x14ac:dyDescent="0.35">
      <c r="B13" t="s">
        <v>61</v>
      </c>
    </row>
    <row r="14" spans="2:14" ht="18" x14ac:dyDescent="0.35">
      <c r="B14" t="s">
        <v>62</v>
      </c>
    </row>
    <row r="15" spans="2:14" ht="18" x14ac:dyDescent="0.35">
      <c r="B15" t="s">
        <v>63</v>
      </c>
    </row>
    <row r="16" spans="2:14" ht="18" x14ac:dyDescent="0.35">
      <c r="B16" t="s">
        <v>64</v>
      </c>
    </row>
    <row r="17" spans="2:2" ht="18" x14ac:dyDescent="0.35">
      <c r="B17" t="s">
        <v>65</v>
      </c>
    </row>
    <row r="18" spans="2:2" ht="18" x14ac:dyDescent="0.35">
      <c r="B18" t="s">
        <v>66</v>
      </c>
    </row>
    <row r="20" spans="2:2" ht="18.75" x14ac:dyDescent="0.35">
      <c r="B20" s="1" t="s">
        <v>96</v>
      </c>
    </row>
    <row r="21" spans="2:2" ht="18" customHeight="1" x14ac:dyDescent="0.25">
      <c r="B21" s="67" t="s">
        <v>74</v>
      </c>
    </row>
    <row r="22" spans="2:2" x14ac:dyDescent="0.25">
      <c r="B22" s="67"/>
    </row>
  </sheetData>
  <mergeCells count="9">
    <mergeCell ref="C8:F8"/>
    <mergeCell ref="C9:F9"/>
    <mergeCell ref="B21:B22"/>
    <mergeCell ref="B1:N1"/>
    <mergeCell ref="C3:F3"/>
    <mergeCell ref="C4:F4"/>
    <mergeCell ref="C5:F5"/>
    <mergeCell ref="C6:F6"/>
    <mergeCell ref="C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2"/>
  <sheetViews>
    <sheetView zoomScaleNormal="100" workbookViewId="0">
      <selection activeCell="H12" sqref="H12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75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78</v>
      </c>
      <c r="D3" s="51"/>
      <c r="E3" s="51"/>
      <c r="F3" s="51"/>
    </row>
    <row r="4" spans="2:14" ht="30.95" customHeight="1" x14ac:dyDescent="0.25">
      <c r="B4" s="14" t="s">
        <v>21</v>
      </c>
      <c r="C4" s="51">
        <v>1.108406</v>
      </c>
      <c r="D4" s="51"/>
      <c r="E4" s="51"/>
      <c r="F4" s="51"/>
    </row>
    <row r="5" spans="2:14" ht="30.95" customHeight="1" x14ac:dyDescent="0.25">
      <c r="B5" s="14" t="s">
        <v>52</v>
      </c>
      <c r="C5" s="59">
        <v>2.3699999999999999E-2</v>
      </c>
      <c r="D5" s="51"/>
      <c r="E5" s="51"/>
      <c r="F5" s="51"/>
    </row>
    <row r="6" spans="2:14" ht="30.95" customHeight="1" x14ac:dyDescent="0.25">
      <c r="B6" s="14" t="s">
        <v>53</v>
      </c>
      <c r="C6" s="51" t="s">
        <v>79</v>
      </c>
      <c r="D6" s="51"/>
      <c r="E6" s="51"/>
      <c r="F6" s="51"/>
    </row>
    <row r="7" spans="2:14" ht="30.95" customHeight="1" x14ac:dyDescent="0.25">
      <c r="B7" s="14" t="s">
        <v>55</v>
      </c>
      <c r="C7" s="59" t="s">
        <v>80</v>
      </c>
      <c r="D7" s="51"/>
      <c r="E7" s="51"/>
      <c r="F7" s="51"/>
    </row>
    <row r="8" spans="2:14" ht="12.75" customHeight="1" x14ac:dyDescent="0.25">
      <c r="B8" s="15"/>
      <c r="C8" s="51"/>
      <c r="D8" s="51"/>
      <c r="E8" s="51"/>
      <c r="F8" s="51"/>
    </row>
    <row r="9" spans="2:14" ht="30.75" customHeight="1" x14ac:dyDescent="0.25">
      <c r="B9" s="14"/>
      <c r="C9" s="51"/>
      <c r="D9" s="51"/>
      <c r="E9" s="51"/>
      <c r="F9" s="51"/>
    </row>
    <row r="10" spans="2:14" ht="18.95" customHeight="1" x14ac:dyDescent="0.25">
      <c r="B10" s="1" t="s">
        <v>77</v>
      </c>
    </row>
    <row r="11" spans="2:14" ht="18" x14ac:dyDescent="0.35">
      <c r="B11" t="s">
        <v>70</v>
      </c>
    </row>
    <row r="12" spans="2:14" ht="18" x14ac:dyDescent="0.35">
      <c r="B12" t="s">
        <v>60</v>
      </c>
    </row>
    <row r="13" spans="2:14" ht="18" x14ac:dyDescent="0.35">
      <c r="B13" t="s">
        <v>61</v>
      </c>
    </row>
    <row r="14" spans="2:14" ht="18" x14ac:dyDescent="0.35">
      <c r="B14" t="s">
        <v>62</v>
      </c>
    </row>
    <row r="15" spans="2:14" ht="18" x14ac:dyDescent="0.35">
      <c r="B15" t="s">
        <v>63</v>
      </c>
    </row>
    <row r="16" spans="2:14" ht="18" x14ac:dyDescent="0.35">
      <c r="B16" t="s">
        <v>64</v>
      </c>
    </row>
    <row r="17" spans="2:2" ht="18" x14ac:dyDescent="0.35">
      <c r="B17" t="s">
        <v>65</v>
      </c>
    </row>
    <row r="18" spans="2:2" ht="18" x14ac:dyDescent="0.35">
      <c r="B18" t="s">
        <v>66</v>
      </c>
    </row>
    <row r="20" spans="2:2" ht="18.75" x14ac:dyDescent="0.35">
      <c r="B20" s="1" t="s">
        <v>95</v>
      </c>
    </row>
    <row r="21" spans="2:2" ht="18" customHeight="1" x14ac:dyDescent="0.25">
      <c r="B21" s="67" t="s">
        <v>81</v>
      </c>
    </row>
    <row r="22" spans="2:2" x14ac:dyDescent="0.25">
      <c r="B22" s="67"/>
    </row>
  </sheetData>
  <mergeCells count="9">
    <mergeCell ref="C8:F8"/>
    <mergeCell ref="C9:F9"/>
    <mergeCell ref="B21:B22"/>
    <mergeCell ref="B1:N1"/>
    <mergeCell ref="C3:F3"/>
    <mergeCell ref="C4:F4"/>
    <mergeCell ref="C5:F5"/>
    <mergeCell ref="C6:F6"/>
    <mergeCell ref="C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21"/>
  <sheetViews>
    <sheetView zoomScaleNormal="100" workbookViewId="0">
      <selection activeCell="K12" sqref="K12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82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85</v>
      </c>
      <c r="D3" s="51"/>
      <c r="E3" s="51"/>
      <c r="F3" s="51"/>
    </row>
    <row r="4" spans="2:14" ht="30.95" customHeight="1" x14ac:dyDescent="0.25">
      <c r="B4" s="14" t="s">
        <v>21</v>
      </c>
      <c r="C4" s="69">
        <v>1.108201</v>
      </c>
      <c r="D4" s="51"/>
      <c r="E4" s="51"/>
      <c r="F4" s="51"/>
    </row>
    <row r="5" spans="2:14" ht="30.95" customHeight="1" x14ac:dyDescent="0.25">
      <c r="B5" s="14" t="s">
        <v>52</v>
      </c>
      <c r="C5" s="59">
        <v>2.6499999999999999E-2</v>
      </c>
      <c r="D5" s="70"/>
      <c r="E5" s="70"/>
      <c r="F5" s="70"/>
    </row>
    <row r="6" spans="2:14" ht="30.75" customHeight="1" x14ac:dyDescent="0.25">
      <c r="B6" s="14"/>
      <c r="C6" s="51"/>
      <c r="D6" s="51"/>
      <c r="E6" s="51"/>
      <c r="F6" s="51"/>
    </row>
    <row r="7" spans="2:14" ht="18.95" customHeight="1" x14ac:dyDescent="0.25">
      <c r="B7" s="1" t="s">
        <v>92</v>
      </c>
    </row>
    <row r="8" spans="2:14" ht="68.25" customHeight="1" x14ac:dyDescent="0.25">
      <c r="B8" s="65" t="s">
        <v>99</v>
      </c>
      <c r="C8" s="65"/>
      <c r="D8" s="65"/>
      <c r="E8" s="65"/>
      <c r="F8" s="65"/>
    </row>
    <row r="9" spans="2:14" ht="18" x14ac:dyDescent="0.35">
      <c r="B9" t="s">
        <v>83</v>
      </c>
    </row>
    <row r="10" spans="2:14" ht="18" x14ac:dyDescent="0.35">
      <c r="B10" t="s">
        <v>60</v>
      </c>
    </row>
    <row r="11" spans="2:14" ht="18" x14ac:dyDescent="0.35">
      <c r="B11" t="s">
        <v>61</v>
      </c>
    </row>
    <row r="12" spans="2:14" ht="18" x14ac:dyDescent="0.35">
      <c r="B12" t="s">
        <v>62</v>
      </c>
    </row>
    <row r="13" spans="2:14" ht="18" x14ac:dyDescent="0.35">
      <c r="B13" t="s">
        <v>63</v>
      </c>
    </row>
    <row r="14" spans="2:14" ht="18" x14ac:dyDescent="0.35">
      <c r="B14" t="s">
        <v>64</v>
      </c>
    </row>
    <row r="15" spans="2:14" ht="18" x14ac:dyDescent="0.35">
      <c r="B15" t="s">
        <v>65</v>
      </c>
    </row>
    <row r="16" spans="2:14" ht="18" x14ac:dyDescent="0.35">
      <c r="B16" t="s">
        <v>66</v>
      </c>
    </row>
    <row r="18" spans="2:6" ht="18.75" x14ac:dyDescent="0.35">
      <c r="B18" s="1" t="s">
        <v>93</v>
      </c>
    </row>
    <row r="19" spans="2:6" ht="51" customHeight="1" x14ac:dyDescent="0.25">
      <c r="B19" s="65" t="s">
        <v>100</v>
      </c>
      <c r="C19" s="65"/>
      <c r="D19" s="65"/>
      <c r="E19" s="65"/>
      <c r="F19" s="65"/>
    </row>
    <row r="20" spans="2:6" ht="18" customHeight="1" x14ac:dyDescent="0.25">
      <c r="B20" s="67" t="s">
        <v>84</v>
      </c>
    </row>
    <row r="21" spans="2:6" x14ac:dyDescent="0.25">
      <c r="B21" s="67"/>
    </row>
  </sheetData>
  <mergeCells count="8">
    <mergeCell ref="C6:F6"/>
    <mergeCell ref="B20:B21"/>
    <mergeCell ref="B8:F8"/>
    <mergeCell ref="B19:F19"/>
    <mergeCell ref="B1:N1"/>
    <mergeCell ref="C3:F3"/>
    <mergeCell ref="C4:F4"/>
    <mergeCell ref="C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23"/>
  <sheetViews>
    <sheetView zoomScaleNormal="100" workbookViewId="0">
      <selection activeCell="M18" sqref="M18"/>
    </sheetView>
  </sheetViews>
  <sheetFormatPr defaultRowHeight="15" x14ac:dyDescent="0.25"/>
  <cols>
    <col min="2" max="2" width="36.42578125" customWidth="1"/>
  </cols>
  <sheetData>
    <row r="1" spans="2:14" ht="36" customHeight="1" x14ac:dyDescent="0.25">
      <c r="B1" s="49" t="s">
        <v>86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2:14" ht="30.95" customHeight="1" x14ac:dyDescent="0.25">
      <c r="B3" s="14" t="s">
        <v>15</v>
      </c>
      <c r="C3" s="51" t="s">
        <v>87</v>
      </c>
      <c r="D3" s="51"/>
      <c r="E3" s="51"/>
      <c r="F3" s="51"/>
    </row>
    <row r="4" spans="2:14" ht="30.95" customHeight="1" x14ac:dyDescent="0.25">
      <c r="B4" s="14" t="s">
        <v>21</v>
      </c>
      <c r="C4" s="51">
        <v>1.1083339999999999</v>
      </c>
      <c r="D4" s="51"/>
      <c r="E4" s="51"/>
      <c r="F4" s="51"/>
    </row>
    <row r="5" spans="2:14" ht="30.95" customHeight="1" x14ac:dyDescent="0.25">
      <c r="B5" s="14" t="s">
        <v>52</v>
      </c>
      <c r="C5" s="68">
        <v>9.3329999999999993E-3</v>
      </c>
      <c r="D5" s="68"/>
      <c r="E5" s="68"/>
      <c r="F5" s="68"/>
    </row>
    <row r="6" spans="2:14" ht="30.95" customHeight="1" x14ac:dyDescent="0.25">
      <c r="B6" s="14" t="s">
        <v>53</v>
      </c>
      <c r="C6" s="51" t="s">
        <v>88</v>
      </c>
      <c r="D6" s="51"/>
      <c r="E6" s="51"/>
      <c r="F6" s="51"/>
    </row>
    <row r="7" spans="2:14" ht="30.95" customHeight="1" x14ac:dyDescent="0.25">
      <c r="B7" s="71" t="s">
        <v>89</v>
      </c>
      <c r="C7" s="71"/>
      <c r="D7" s="71"/>
      <c r="E7" s="71"/>
      <c r="F7" s="71"/>
    </row>
    <row r="8" spans="2:14" ht="12.75" customHeight="1" x14ac:dyDescent="0.25">
      <c r="B8" s="15"/>
      <c r="C8" s="51"/>
      <c r="D8" s="51"/>
      <c r="E8" s="51"/>
      <c r="F8" s="51"/>
    </row>
    <row r="9" spans="2:14" ht="18.95" customHeight="1" x14ac:dyDescent="0.25">
      <c r="B9" s="1" t="s">
        <v>90</v>
      </c>
    </row>
    <row r="10" spans="2:14" ht="70.5" customHeight="1" x14ac:dyDescent="0.25">
      <c r="B10" s="65" t="s">
        <v>97</v>
      </c>
      <c r="C10" s="65"/>
      <c r="D10" s="65"/>
      <c r="E10" s="65"/>
      <c r="F10" s="65"/>
    </row>
    <row r="11" spans="2:14" ht="18" x14ac:dyDescent="0.35">
      <c r="B11" t="s">
        <v>70</v>
      </c>
    </row>
    <row r="12" spans="2:14" ht="18" x14ac:dyDescent="0.35">
      <c r="B12" t="s">
        <v>60</v>
      </c>
    </row>
    <row r="13" spans="2:14" ht="18" x14ac:dyDescent="0.35">
      <c r="B13" t="s">
        <v>61</v>
      </c>
    </row>
    <row r="14" spans="2:14" ht="18" x14ac:dyDescent="0.35">
      <c r="B14" t="s">
        <v>62</v>
      </c>
    </row>
    <row r="15" spans="2:14" ht="18" x14ac:dyDescent="0.35">
      <c r="B15" t="s">
        <v>63</v>
      </c>
    </row>
    <row r="16" spans="2:14" ht="18" x14ac:dyDescent="0.35">
      <c r="B16" t="s">
        <v>64</v>
      </c>
    </row>
    <row r="17" spans="2:6" ht="18" x14ac:dyDescent="0.35">
      <c r="B17" t="s">
        <v>65</v>
      </c>
    </row>
    <row r="18" spans="2:6" ht="18" x14ac:dyDescent="0.35">
      <c r="B18" t="s">
        <v>66</v>
      </c>
    </row>
    <row r="20" spans="2:6" ht="18.75" x14ac:dyDescent="0.35">
      <c r="B20" s="1" t="s">
        <v>94</v>
      </c>
    </row>
    <row r="21" spans="2:6" ht="63" customHeight="1" x14ac:dyDescent="0.25">
      <c r="B21" s="65" t="s">
        <v>98</v>
      </c>
      <c r="C21" s="65"/>
      <c r="D21" s="65"/>
      <c r="E21" s="65"/>
      <c r="F21" s="65"/>
    </row>
    <row r="22" spans="2:6" ht="18" customHeight="1" x14ac:dyDescent="0.25">
      <c r="B22" s="67" t="s">
        <v>91</v>
      </c>
    </row>
    <row r="23" spans="2:6" x14ac:dyDescent="0.25">
      <c r="B23" s="67"/>
    </row>
  </sheetData>
  <mergeCells count="10">
    <mergeCell ref="C8:F8"/>
    <mergeCell ref="B22:B23"/>
    <mergeCell ref="B7:F7"/>
    <mergeCell ref="B21:F21"/>
    <mergeCell ref="B10:F10"/>
    <mergeCell ref="B1:N1"/>
    <mergeCell ref="C3:F3"/>
    <mergeCell ref="C4:F4"/>
    <mergeCell ref="C5:F5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Parametre 2025</vt:lpstr>
      <vt:lpstr>Parametre 2024</vt:lpstr>
      <vt:lpstr>Parametre 2023</vt:lpstr>
      <vt:lpstr>Parametre 2022</vt:lpstr>
      <vt:lpstr>Parametre 2021</vt:lpstr>
      <vt:lpstr>Parametre 2020</vt:lpstr>
      <vt:lpstr>Parametre 2019</vt:lpstr>
      <vt:lpstr>Parametre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Údaje za predchádzajúce roky - parametre pre výpočet ceny tepla za roky 2018 až 2025</dc:title>
  <dc:creator>Branislav Ďuriška</dc:creator>
  <cp:lastModifiedBy>Branislav Ďuriška</cp:lastModifiedBy>
  <dcterms:created xsi:type="dcterms:W3CDTF">2025-01-16T07:36:38Z</dcterms:created>
  <dcterms:modified xsi:type="dcterms:W3CDTF">2026-03-11T10:14:39Z</dcterms:modified>
</cp:coreProperties>
</file>